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rimoto\Desktop\"/>
    </mc:Choice>
  </mc:AlternateContent>
  <xr:revisionPtr revIDLastSave="0" documentId="13_ncr:1_{8B892855-2AC2-4C18-875A-1B1892F64B22}" xr6:coauthVersionLast="47" xr6:coauthVersionMax="47" xr10:uidLastSave="{00000000-0000-0000-0000-000000000000}"/>
  <bookViews>
    <workbookView xWindow="3600" yWindow="1305" windowWidth="24015" windowHeight="12885" tabRatio="805" xr2:uid="{7E53C434-CF74-4FAE-90AC-1D9D6122375D}"/>
  </bookViews>
  <sheets>
    <sheet name="納まりパターン" sheetId="10" r:id="rId1"/>
    <sheet name="室内窓_ﾛｰﾙｽｸﾘｰﾝ1台" sheetId="1" r:id="rId2"/>
    <sheet name="室内窓_ﾛｰﾙｽｸﾘｰﾝ各窓" sheetId="2" r:id="rId3"/>
    <sheet name="室内窓_ﾛｰﾙｽｸﾘｰﾝ2台" sheetId="3" r:id="rId4"/>
    <sheet name="しきり窓_ﾛｰﾙｽｸﾘｰﾝ1台_両側クローズ" sheetId="6" r:id="rId5"/>
    <sheet name="しきり窓_ﾛｰﾙｽｸﾘｰﾝ1台_建具隣接" sheetId="7" r:id="rId6"/>
    <sheet name="しきり窓_ﾛｰﾙｽｸﾘｰﾝ各窓_両側クローズ" sheetId="9" r:id="rId7"/>
    <sheet name="しきり窓_ﾛｰﾙｽｸﾘｰﾝ各窓_建具隣接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C16" i="9"/>
  <c r="C16" i="8"/>
  <c r="C16" i="2"/>
  <c r="F6" i="3"/>
  <c r="B6" i="2"/>
  <c r="B16" i="2" s="1" a="1"/>
  <c r="B16" i="2" s="1"/>
  <c r="B6" i="1"/>
  <c r="B16" i="1" s="1" a="1"/>
  <c r="B16" i="1" s="1"/>
  <c r="B6" i="7" l="1"/>
  <c r="B16" i="7" s="1" a="1"/>
  <c r="B16" i="7" s="1"/>
  <c r="B6" i="9"/>
  <c r="B16" i="9" s="1" a="1"/>
  <c r="B16" i="9" s="1"/>
  <c r="B6" i="8"/>
  <c r="B16" i="8" s="1" a="1"/>
  <c r="B16" i="8" s="1"/>
  <c r="F6" i="9"/>
  <c r="F6" i="8"/>
  <c r="F6" i="7"/>
  <c r="B6" i="6"/>
  <c r="B16" i="6" s="1" a="1"/>
  <c r="B16" i="6" s="1"/>
  <c r="F6" i="6"/>
  <c r="B6" i="3"/>
  <c r="B16" i="3" s="1" a="1"/>
  <c r="B16" i="3" s="1"/>
  <c r="F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<sst xmlns="http://schemas.openxmlformats.org/spreadsheetml/2006/main" count="216" uniqueCount="85">
  <si>
    <t>ロールスクリーンの製品幅</t>
    <rPh sb="9" eb="11">
      <t>セイヒン</t>
    </rPh>
    <rPh sb="11" eb="12">
      <t>ハバ</t>
    </rPh>
    <phoneticPr fontId="1"/>
  </si>
  <si>
    <t>ロールスクリーンの製品高</t>
    <rPh sb="9" eb="11">
      <t>セイヒン</t>
    </rPh>
    <rPh sb="11" eb="12">
      <t>タカ</t>
    </rPh>
    <phoneticPr fontId="1"/>
  </si>
  <si>
    <t>入力→</t>
    <rPh sb="0" eb="2">
      <t>ニュウリョク</t>
    </rPh>
    <phoneticPr fontId="1"/>
  </si>
  <si>
    <t>算出→</t>
    <rPh sb="0" eb="2">
      <t>サンシュツ</t>
    </rPh>
    <phoneticPr fontId="1"/>
  </si>
  <si>
    <t>窓列数</t>
    <rPh sb="0" eb="1">
      <t>マド</t>
    </rPh>
    <rPh sb="1" eb="3">
      <t>レツスウ</t>
    </rPh>
    <phoneticPr fontId="1"/>
  </si>
  <si>
    <t>室内窓　本体設置幅W</t>
    <rPh sb="0" eb="2">
      <t>シツナイ</t>
    </rPh>
    <rPh sb="2" eb="3">
      <t>マド</t>
    </rPh>
    <rPh sb="4" eb="6">
      <t>ホンタイ</t>
    </rPh>
    <rPh sb="6" eb="8">
      <t>セッチ</t>
    </rPh>
    <rPh sb="8" eb="9">
      <t>ハバ</t>
    </rPh>
    <phoneticPr fontId="1"/>
  </si>
  <si>
    <t>・クロス仕上げ</t>
    <rPh sb="4" eb="6">
      <t>シア</t>
    </rPh>
    <phoneticPr fontId="1"/>
  </si>
  <si>
    <t>・4方枠仕上げ</t>
    <rPh sb="2" eb="3">
      <t>ホウ</t>
    </rPh>
    <rPh sb="3" eb="4">
      <t>ワク</t>
    </rPh>
    <rPh sb="4" eb="6">
      <t>シア</t>
    </rPh>
    <phoneticPr fontId="1"/>
  </si>
  <si>
    <t>・1方枠仕上げ</t>
    <rPh sb="2" eb="3">
      <t>ホウ</t>
    </rPh>
    <rPh sb="3" eb="4">
      <t>ワク</t>
    </rPh>
    <rPh sb="4" eb="6">
      <t>シア</t>
    </rPh>
    <phoneticPr fontId="1"/>
  </si>
  <si>
    <t>室内窓　本体開口高さH</t>
    <rPh sb="0" eb="2">
      <t>シツナイ</t>
    </rPh>
    <rPh sb="2" eb="3">
      <t>マド</t>
    </rPh>
    <rPh sb="4" eb="6">
      <t>ホンタイ</t>
    </rPh>
    <rPh sb="6" eb="8">
      <t>カイコウ</t>
    </rPh>
    <rPh sb="8" eb="9">
      <t>タカ</t>
    </rPh>
    <phoneticPr fontId="1"/>
  </si>
  <si>
    <t>窓列数n</t>
    <rPh sb="0" eb="1">
      <t>マド</t>
    </rPh>
    <rPh sb="1" eb="3">
      <t>レツスウ</t>
    </rPh>
    <phoneticPr fontId="1"/>
  </si>
  <si>
    <t>・室内窓</t>
    <rPh sb="1" eb="3">
      <t>シツナイ</t>
    </rPh>
    <rPh sb="3" eb="4">
      <t>マド</t>
    </rPh>
    <phoneticPr fontId="1"/>
  </si>
  <si>
    <t>納まり</t>
    <rPh sb="0" eb="1">
      <t>オサ</t>
    </rPh>
    <phoneticPr fontId="1"/>
  </si>
  <si>
    <t>タブ</t>
    <phoneticPr fontId="1"/>
  </si>
  <si>
    <t>直線納まり</t>
    <rPh sb="0" eb="2">
      <t>チョクセン</t>
    </rPh>
    <rPh sb="2" eb="3">
      <t>オサ</t>
    </rPh>
    <phoneticPr fontId="1"/>
  </si>
  <si>
    <t>仕上げ</t>
    <rPh sb="0" eb="2">
      <t>シア</t>
    </rPh>
    <phoneticPr fontId="1"/>
  </si>
  <si>
    <t>クロス仕上げ</t>
    <rPh sb="3" eb="5">
      <t>シア</t>
    </rPh>
    <phoneticPr fontId="1"/>
  </si>
  <si>
    <t>両側クローズ</t>
    <rPh sb="0" eb="2">
      <t>リョウガワ</t>
    </rPh>
    <phoneticPr fontId="1"/>
  </si>
  <si>
    <t>片側オープン</t>
    <rPh sb="0" eb="2">
      <t>カタガワ</t>
    </rPh>
    <phoneticPr fontId="1"/>
  </si>
  <si>
    <t>建具隣接(建具枠あり)</t>
    <rPh sb="0" eb="2">
      <t>タテグ</t>
    </rPh>
    <rPh sb="2" eb="4">
      <t>リンセツ</t>
    </rPh>
    <rPh sb="5" eb="7">
      <t>タテグ</t>
    </rPh>
    <rPh sb="7" eb="8">
      <t>ワク</t>
    </rPh>
    <phoneticPr fontId="1"/>
  </si>
  <si>
    <t>建具隣接(建具枠なし)</t>
    <rPh sb="0" eb="2">
      <t>タテグ</t>
    </rPh>
    <rPh sb="2" eb="4">
      <t>リンセツ</t>
    </rPh>
    <rPh sb="5" eb="7">
      <t>タテグ</t>
    </rPh>
    <rPh sb="7" eb="8">
      <t>ワク</t>
    </rPh>
    <phoneticPr fontId="1"/>
  </si>
  <si>
    <t>4方枠仕上げ</t>
    <rPh sb="1" eb="2">
      <t>ホウ</t>
    </rPh>
    <rPh sb="2" eb="3">
      <t>ワク</t>
    </rPh>
    <rPh sb="3" eb="5">
      <t>シア</t>
    </rPh>
    <phoneticPr fontId="1"/>
  </si>
  <si>
    <t>1方枠仕上げ</t>
    <rPh sb="1" eb="2">
      <t>ホウ</t>
    </rPh>
    <rPh sb="2" eb="3">
      <t>ワク</t>
    </rPh>
    <rPh sb="3" eb="5">
      <t>シア</t>
    </rPh>
    <phoneticPr fontId="1"/>
  </si>
  <si>
    <t>Ｌ字納まり</t>
    <rPh sb="1" eb="2">
      <t>ジ</t>
    </rPh>
    <rPh sb="2" eb="3">
      <t>オサ</t>
    </rPh>
    <phoneticPr fontId="1"/>
  </si>
  <si>
    <t>備考</t>
    <rPh sb="0" eb="2">
      <t>ビコウ</t>
    </rPh>
    <phoneticPr fontId="1"/>
  </si>
  <si>
    <t>片側オープン(B側壁)</t>
    <rPh sb="0" eb="2">
      <t>カタガワ</t>
    </rPh>
    <rPh sb="8" eb="9">
      <t>ガワ</t>
    </rPh>
    <rPh sb="9" eb="10">
      <t>カベ</t>
    </rPh>
    <phoneticPr fontId="1"/>
  </si>
  <si>
    <t>片側オープン(A側壁)</t>
    <rPh sb="0" eb="2">
      <t>カタガワ</t>
    </rPh>
    <rPh sb="8" eb="9">
      <t>ガワ</t>
    </rPh>
    <rPh sb="9" eb="10">
      <t>カベ</t>
    </rPh>
    <phoneticPr fontId="1"/>
  </si>
  <si>
    <t>建具隣接(建具枠あり_B側壁)</t>
    <rPh sb="0" eb="2">
      <t>タテグ</t>
    </rPh>
    <rPh sb="2" eb="4">
      <t>リンセツ</t>
    </rPh>
    <rPh sb="5" eb="7">
      <t>タテグ</t>
    </rPh>
    <rPh sb="7" eb="8">
      <t>ワク</t>
    </rPh>
    <rPh sb="12" eb="13">
      <t>ガワ</t>
    </rPh>
    <rPh sb="13" eb="14">
      <t>カベ</t>
    </rPh>
    <phoneticPr fontId="1"/>
  </si>
  <si>
    <t>建具隣接(建具枠あり_A側壁)</t>
    <rPh sb="0" eb="2">
      <t>タテグ</t>
    </rPh>
    <rPh sb="2" eb="4">
      <t>リンセツ</t>
    </rPh>
    <rPh sb="5" eb="7">
      <t>タテグ</t>
    </rPh>
    <rPh sb="7" eb="8">
      <t>ワク</t>
    </rPh>
    <rPh sb="12" eb="13">
      <t>ガワ</t>
    </rPh>
    <rPh sb="13" eb="14">
      <t>カベ</t>
    </rPh>
    <phoneticPr fontId="1"/>
  </si>
  <si>
    <t>建具隣接(建具枠なし_B側壁)</t>
    <rPh sb="0" eb="2">
      <t>タテグ</t>
    </rPh>
    <rPh sb="2" eb="4">
      <t>リンセツ</t>
    </rPh>
    <rPh sb="5" eb="7">
      <t>タテグ</t>
    </rPh>
    <rPh sb="7" eb="8">
      <t>ワク</t>
    </rPh>
    <rPh sb="12" eb="13">
      <t>ガワ</t>
    </rPh>
    <rPh sb="13" eb="14">
      <t>カベ</t>
    </rPh>
    <phoneticPr fontId="1"/>
  </si>
  <si>
    <t>建具隣接(建具枠なし_A側壁)</t>
    <rPh sb="0" eb="2">
      <t>タテグ</t>
    </rPh>
    <rPh sb="2" eb="4">
      <t>リンセツ</t>
    </rPh>
    <rPh sb="5" eb="7">
      <t>タテグ</t>
    </rPh>
    <rPh sb="7" eb="8">
      <t>ワク</t>
    </rPh>
    <rPh sb="12" eb="13">
      <t>ガワ</t>
    </rPh>
    <rPh sb="13" eb="14">
      <t>カベ</t>
    </rPh>
    <phoneticPr fontId="1"/>
  </si>
  <si>
    <t>ロールスクリーン取付不可</t>
    <rPh sb="8" eb="10">
      <t>トリツケ</t>
    </rPh>
    <rPh sb="10" eb="12">
      <t>フカ</t>
    </rPh>
    <phoneticPr fontId="1"/>
  </si>
  <si>
    <t>A側ロールスクリーン取付不可</t>
    <rPh sb="1" eb="2">
      <t>ガワ</t>
    </rPh>
    <rPh sb="10" eb="12">
      <t>トリツケ</t>
    </rPh>
    <rPh sb="12" eb="14">
      <t>フカ</t>
    </rPh>
    <phoneticPr fontId="1"/>
  </si>
  <si>
    <t>B側ロールスクリーン取付不可</t>
    <rPh sb="1" eb="2">
      <t>ガワ</t>
    </rPh>
    <rPh sb="10" eb="12">
      <t>トリツケ</t>
    </rPh>
    <rPh sb="12" eb="14">
      <t>フカ</t>
    </rPh>
    <phoneticPr fontId="1"/>
  </si>
  <si>
    <t>ロールスクリーン取付はA側B側どちらかのみ</t>
    <rPh sb="8" eb="10">
      <t>トリツケ</t>
    </rPh>
    <rPh sb="12" eb="13">
      <t>ガワ</t>
    </rPh>
    <rPh sb="14" eb="15">
      <t>ガワ</t>
    </rPh>
    <phoneticPr fontId="1"/>
  </si>
  <si>
    <t>-</t>
    <phoneticPr fontId="1"/>
  </si>
  <si>
    <t>室内窓_ﾛｰﾙｽｸﾘｰﾝ1台</t>
    <rPh sb="0" eb="2">
      <t>シツナイ</t>
    </rPh>
    <rPh sb="2" eb="3">
      <t>マド</t>
    </rPh>
    <rPh sb="13" eb="14">
      <t>ダイ</t>
    </rPh>
    <phoneticPr fontId="1"/>
  </si>
  <si>
    <t>室内窓_ﾛｰﾙｽｸﾘｰﾝ各窓</t>
    <rPh sb="0" eb="2">
      <t>シツナイ</t>
    </rPh>
    <rPh sb="2" eb="3">
      <t>マド</t>
    </rPh>
    <rPh sb="12" eb="13">
      <t>カク</t>
    </rPh>
    <rPh sb="13" eb="14">
      <t>マド</t>
    </rPh>
    <phoneticPr fontId="1"/>
  </si>
  <si>
    <t>室内窓_ﾛｰﾙｽｸﾘｰﾝ2台</t>
    <rPh sb="0" eb="2">
      <t>シツナイ</t>
    </rPh>
    <rPh sb="2" eb="3">
      <t>マド</t>
    </rPh>
    <rPh sb="13" eb="14">
      <t>ダイ</t>
    </rPh>
    <phoneticPr fontId="1"/>
  </si>
  <si>
    <t>納まり記号</t>
    <rPh sb="0" eb="1">
      <t>オサ</t>
    </rPh>
    <rPh sb="3" eb="5">
      <t>キゴウ</t>
    </rPh>
    <phoneticPr fontId="1"/>
  </si>
  <si>
    <t>S1</t>
    <phoneticPr fontId="1"/>
  </si>
  <si>
    <t>S2</t>
    <phoneticPr fontId="1"/>
  </si>
  <si>
    <t>S3</t>
    <phoneticPr fontId="1"/>
  </si>
  <si>
    <t>S4</t>
  </si>
  <si>
    <t>S5</t>
  </si>
  <si>
    <t>S6</t>
  </si>
  <si>
    <t>S7</t>
  </si>
  <si>
    <t>S8</t>
  </si>
  <si>
    <t>S9</t>
    <phoneticPr fontId="1"/>
  </si>
  <si>
    <t>S10</t>
    <phoneticPr fontId="1"/>
  </si>
  <si>
    <t>S11</t>
  </si>
  <si>
    <t>L1</t>
    <phoneticPr fontId="1"/>
  </si>
  <si>
    <t>L2A</t>
    <phoneticPr fontId="1"/>
  </si>
  <si>
    <t>L2B</t>
    <phoneticPr fontId="1"/>
  </si>
  <si>
    <t>L3A</t>
    <phoneticPr fontId="1"/>
  </si>
  <si>
    <t>L3B</t>
    <phoneticPr fontId="1"/>
  </si>
  <si>
    <t>L4A</t>
    <phoneticPr fontId="1"/>
  </si>
  <si>
    <t>L4B</t>
    <phoneticPr fontId="1"/>
  </si>
  <si>
    <t>L5</t>
    <phoneticPr fontId="1"/>
  </si>
  <si>
    <t>L6A</t>
    <phoneticPr fontId="1"/>
  </si>
  <si>
    <t>L6B</t>
    <phoneticPr fontId="1"/>
  </si>
  <si>
    <t>L7A</t>
    <phoneticPr fontId="1"/>
  </si>
  <si>
    <t>L7B</t>
    <phoneticPr fontId="1"/>
  </si>
  <si>
    <t>L8A</t>
    <phoneticPr fontId="1"/>
  </si>
  <si>
    <t>L8B</t>
    <phoneticPr fontId="1"/>
  </si>
  <si>
    <t>・しきり窓</t>
    <rPh sb="4" eb="5">
      <t>マド</t>
    </rPh>
    <phoneticPr fontId="1"/>
  </si>
  <si>
    <t>両側クローズ(見切り枠あり)</t>
    <rPh sb="0" eb="2">
      <t>リョウガワ</t>
    </rPh>
    <rPh sb="7" eb="9">
      <t>ミキ</t>
    </rPh>
    <rPh sb="10" eb="11">
      <t>ワク</t>
    </rPh>
    <phoneticPr fontId="1"/>
  </si>
  <si>
    <t>ドアあり(両側クローズ)</t>
    <rPh sb="5" eb="7">
      <t>リョウガワ</t>
    </rPh>
    <phoneticPr fontId="1"/>
  </si>
  <si>
    <t>両側オープン</t>
    <rPh sb="0" eb="2">
      <t>リョウガワ</t>
    </rPh>
    <phoneticPr fontId="1"/>
  </si>
  <si>
    <t>ドアあり(片側オープン)</t>
    <rPh sb="5" eb="7">
      <t>カタガワ</t>
    </rPh>
    <phoneticPr fontId="1"/>
  </si>
  <si>
    <t>建具隣接と同義</t>
    <rPh sb="0" eb="2">
      <t>タテグ</t>
    </rPh>
    <rPh sb="2" eb="4">
      <t>リンセツ</t>
    </rPh>
    <rPh sb="5" eb="7">
      <t>ドウギ</t>
    </rPh>
    <phoneticPr fontId="1"/>
  </si>
  <si>
    <t>しきり窓_ﾛｰﾙｽｸﾘｰﾝ1台_両側クローズ</t>
    <rPh sb="3" eb="4">
      <t>マド</t>
    </rPh>
    <rPh sb="14" eb="15">
      <t>ダイ</t>
    </rPh>
    <rPh sb="16" eb="18">
      <t>リョウガワ</t>
    </rPh>
    <phoneticPr fontId="1"/>
  </si>
  <si>
    <t>しきり窓_ﾛｰﾙｽｸﾘｰﾝ各窓_両側クローズ</t>
    <phoneticPr fontId="1"/>
  </si>
  <si>
    <t>しきり窓_ﾛｰﾙｽｸﾘｰﾝ1台_建具隣接</t>
    <rPh sb="3" eb="4">
      <t>マド</t>
    </rPh>
    <rPh sb="14" eb="15">
      <t>ダイ</t>
    </rPh>
    <rPh sb="16" eb="18">
      <t>タテグ</t>
    </rPh>
    <rPh sb="18" eb="20">
      <t>リンセツ</t>
    </rPh>
    <phoneticPr fontId="1"/>
  </si>
  <si>
    <t>しきり窓_ﾛｰﾙｽｸﾘｰﾝ各窓_建具隣接</t>
    <rPh sb="16" eb="18">
      <t>タテグ</t>
    </rPh>
    <rPh sb="18" eb="20">
      <t>リンセツ</t>
    </rPh>
    <phoneticPr fontId="1"/>
  </si>
  <si>
    <t>ﾛｰﾙｽｸﾘｰﾝｱﾀｯﾁﾒﾝﾄ数</t>
    <rPh sb="15" eb="16">
      <t>スウ</t>
    </rPh>
    <phoneticPr fontId="1"/>
  </si>
  <si>
    <t>窓列数n</t>
    <rPh sb="0" eb="1">
      <t>マド</t>
    </rPh>
    <rPh sb="1" eb="2">
      <t>レツ</t>
    </rPh>
    <rPh sb="2" eb="3">
      <t>スウ</t>
    </rPh>
    <phoneticPr fontId="1"/>
  </si>
  <si>
    <t>×2</t>
    <phoneticPr fontId="1"/>
  </si>
  <si>
    <t>パターン</t>
    <phoneticPr fontId="1"/>
  </si>
  <si>
    <t>選択した室内窓/しきり窓の納まりに対応したタブを選択し、ロールスクリーンの製品寸法をご算出ください。</t>
    <rPh sb="0" eb="2">
      <t>センタク</t>
    </rPh>
    <rPh sb="4" eb="6">
      <t>シツナイ</t>
    </rPh>
    <rPh sb="6" eb="7">
      <t>マド</t>
    </rPh>
    <rPh sb="11" eb="12">
      <t>マド</t>
    </rPh>
    <rPh sb="13" eb="14">
      <t>オサ</t>
    </rPh>
    <rPh sb="17" eb="19">
      <t>タイオウ</t>
    </rPh>
    <rPh sb="24" eb="26">
      <t>センタク</t>
    </rPh>
    <rPh sb="37" eb="39">
      <t>セイヒン</t>
    </rPh>
    <rPh sb="39" eb="41">
      <t>スンポウ</t>
    </rPh>
    <rPh sb="43" eb="45">
      <t>サンシュツ</t>
    </rPh>
    <phoneticPr fontId="1"/>
  </si>
  <si>
    <t>⇑納まり、仕上げ、パターン、納まり記号については「2026 インテリア建材 暮らし＆リフォーム」の室内窓をご参照ください。</t>
    <rPh sb="1" eb="2">
      <t>オサ</t>
    </rPh>
    <rPh sb="5" eb="7">
      <t>シア</t>
    </rPh>
    <rPh sb="14" eb="15">
      <t>オサ</t>
    </rPh>
    <rPh sb="17" eb="19">
      <t>キゴウ</t>
    </rPh>
    <rPh sb="49" eb="51">
      <t>シツナイ</t>
    </rPh>
    <rPh sb="51" eb="52">
      <t>マド</t>
    </rPh>
    <rPh sb="54" eb="56">
      <t>サンショウ</t>
    </rPh>
    <phoneticPr fontId="1"/>
  </si>
  <si>
    <t>⇑パターンついては「2026 建材総合 インテリア建材 ベリティス」のしきり窓をご参照ください。</t>
    <rPh sb="38" eb="39">
      <t>マド</t>
    </rPh>
    <rPh sb="41" eb="43">
      <t>サンショウ</t>
    </rPh>
    <phoneticPr fontId="1"/>
  </si>
  <si>
    <t>入力欄に室内窓の寸法（幅・高さ）を入力すると、ロールスクリーンの製品サイズ（幅・高さ）と必要アタッチメント数が表示されます</t>
    <rPh sb="44" eb="46">
      <t>ヒツヨウ</t>
    </rPh>
    <rPh sb="53" eb="54">
      <t>スウ</t>
    </rPh>
    <phoneticPr fontId="1"/>
  </si>
  <si>
    <t>入力欄に室内窓の寸法（幅・高さ）と窓列数を入力すると、ロールスクリーンの製品サイズ（幅・高さ）と必要アタッチメント数が表示されます</t>
    <rPh sb="17" eb="18">
      <t>マド</t>
    </rPh>
    <rPh sb="18" eb="20">
      <t>レツスウ</t>
    </rPh>
    <rPh sb="48" eb="50">
      <t>ヒツヨウ</t>
    </rPh>
    <rPh sb="57" eb="58">
      <t>スウ</t>
    </rPh>
    <phoneticPr fontId="1"/>
  </si>
  <si>
    <t>入力欄にしきり窓の寸法（幅・高さ）と窓列数を入力すると、ロールスクリーンの製品サイズ（幅・高さ）と必要アタッチメント数が表示されます</t>
    <rPh sb="18" eb="19">
      <t>マド</t>
    </rPh>
    <rPh sb="19" eb="21">
      <t>レツスウ</t>
    </rPh>
    <rPh sb="49" eb="51">
      <t>ヒツヨウ</t>
    </rPh>
    <rPh sb="58" eb="59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</si>
</sst>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「&quot;@&quot;」&quot;"/>
    <numFmt numFmtId="177" formatCode="&quot;×&quot;General"/>
  </numFmts>
  <fonts count="11" x14ac:knownFonts="1">
    <font>
      <sz val="14"/>
      <color theme="1"/>
      <name val="Meiryo UI"/>
      <family val="2"/>
      <charset val="128"/>
    </font>
    <font>
      <sz val="7"/>
      <name val="Meiryo UI"/>
      <family val="2"/>
      <charset val="128"/>
    </font>
    <font>
      <b/>
      <sz val="14"/>
      <color theme="1"/>
      <name val="Meiryo UI"/>
      <family val="3"/>
      <charset val="128"/>
    </font>
    <font>
      <u/>
      <sz val="14"/>
      <color theme="10"/>
      <name val="Meiryo UI"/>
      <family val="2"/>
      <charset val="128"/>
    </font>
    <font>
      <sz val="24"/>
      <color theme="1"/>
      <name val="Meiryo UI"/>
      <family val="3"/>
      <charset val="128"/>
    </font>
    <font>
      <b/>
      <sz val="24"/>
      <color theme="1"/>
      <name val="Meiryo UI"/>
      <family val="3"/>
      <charset val="128"/>
    </font>
    <font>
      <b/>
      <sz val="36"/>
      <color theme="1"/>
      <name val="Meiryo UI"/>
      <family val="3"/>
      <charset val="128"/>
    </font>
    <font>
      <b/>
      <sz val="48"/>
      <color theme="1"/>
      <name val="Meiryo UI"/>
      <family val="3"/>
      <charset val="128"/>
    </font>
    <font>
      <b/>
      <u/>
      <sz val="24"/>
      <color rgb="FFFF0000"/>
      <name val="Meiryo UI"/>
      <family val="3"/>
      <charset val="128"/>
    </font>
    <font>
      <sz val="36"/>
      <color theme="1"/>
      <name val="Meiryo UI"/>
      <family val="2"/>
      <charset val="128"/>
    </font>
    <font>
      <b/>
      <sz val="18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>
      <alignment vertical="center"/>
    </xf>
    <xf numFmtId="0" fontId="0" fillId="2" borderId="5" xfId="0" applyFill="1" applyBorder="1">
      <alignment vertical="center"/>
    </xf>
    <xf numFmtId="0" fontId="0" fillId="2" borderId="5" xfId="0" applyFill="1" applyBorder="1" applyAlignment="1">
      <alignment horizontal="right" vertical="center"/>
    </xf>
    <xf numFmtId="177" fontId="0" fillId="0" borderId="0" xfId="0" applyNumberFormat="1" applyAlignment="1">
      <alignment horizontal="left" vertical="center"/>
    </xf>
    <xf numFmtId="0" fontId="0" fillId="2" borderId="6" xfId="0" applyFill="1" applyBorder="1" applyAlignment="1">
      <alignment horizontal="right" vertical="center"/>
    </xf>
    <xf numFmtId="177" fontId="0" fillId="0" borderId="1" xfId="0" applyNumberFormat="1" applyBorder="1" applyAlignment="1">
      <alignment horizontal="left" vertical="center"/>
    </xf>
    <xf numFmtId="0" fontId="0" fillId="0" borderId="1" xfId="0" applyBorder="1" applyProtection="1">
      <alignment vertical="center"/>
      <protection locked="0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>
      <alignment vertical="center"/>
    </xf>
    <xf numFmtId="0" fontId="7" fillId="3" borderId="0" xfId="0" applyFont="1" applyFill="1">
      <alignment vertical="center"/>
    </xf>
    <xf numFmtId="0" fontId="5" fillId="3" borderId="1" xfId="0" applyFont="1" applyFill="1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>
      <alignment vertical="center"/>
    </xf>
    <xf numFmtId="0" fontId="7" fillId="4" borderId="0" xfId="0" applyFont="1" applyFill="1">
      <alignment vertical="center"/>
    </xf>
    <xf numFmtId="0" fontId="4" fillId="4" borderId="1" xfId="0" applyFont="1" applyFill="1" applyBorder="1">
      <alignment vertical="center"/>
    </xf>
    <xf numFmtId="0" fontId="4" fillId="4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8" fillId="3" borderId="1" xfId="1" applyNumberFormat="1" applyFont="1" applyFill="1" applyBorder="1" applyAlignment="1">
      <alignment horizontal="center" vertical="center"/>
    </xf>
    <xf numFmtId="176" fontId="8" fillId="4" borderId="1" xfId="1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Continuous" vertical="center"/>
    </xf>
    <xf numFmtId="0" fontId="5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Continuous" vertical="center"/>
    </xf>
    <xf numFmtId="0" fontId="9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6" fontId="8" fillId="3" borderId="2" xfId="1" applyNumberFormat="1" applyFont="1" applyFill="1" applyBorder="1" applyAlignment="1">
      <alignment horizontal="center" vertical="center"/>
    </xf>
    <xf numFmtId="176" fontId="8" fillId="3" borderId="3" xfId="1" applyNumberFormat="1" applyFont="1" applyFill="1" applyBorder="1" applyAlignment="1">
      <alignment horizontal="center" vertical="center"/>
    </xf>
    <xf numFmtId="176" fontId="8" fillId="3" borderId="4" xfId="1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png"/><Relationship Id="rId13" Type="http://schemas.openxmlformats.org/officeDocument/2006/relationships/image" Target="../media/image16.png"/><Relationship Id="rId18" Type="http://schemas.openxmlformats.org/officeDocument/2006/relationships/image" Target="../media/image21.pn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12" Type="http://schemas.openxmlformats.org/officeDocument/2006/relationships/image" Target="../media/image15.png"/><Relationship Id="rId17" Type="http://schemas.openxmlformats.org/officeDocument/2006/relationships/image" Target="../media/image20.png"/><Relationship Id="rId2" Type="http://schemas.openxmlformats.org/officeDocument/2006/relationships/image" Target="../media/image5.png"/><Relationship Id="rId16" Type="http://schemas.openxmlformats.org/officeDocument/2006/relationships/image" Target="../media/image19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11" Type="http://schemas.openxmlformats.org/officeDocument/2006/relationships/image" Target="../media/image14.png"/><Relationship Id="rId5" Type="http://schemas.openxmlformats.org/officeDocument/2006/relationships/image" Target="../media/image8.png"/><Relationship Id="rId15" Type="http://schemas.openxmlformats.org/officeDocument/2006/relationships/image" Target="../media/image18.png"/><Relationship Id="rId10" Type="http://schemas.openxmlformats.org/officeDocument/2006/relationships/image" Target="../media/image13.png"/><Relationship Id="rId4" Type="http://schemas.openxmlformats.org/officeDocument/2006/relationships/image" Target="../media/image7.png"/><Relationship Id="rId9" Type="http://schemas.openxmlformats.org/officeDocument/2006/relationships/image" Target="../media/image12.png"/><Relationship Id="rId14" Type="http://schemas.openxmlformats.org/officeDocument/2006/relationships/image" Target="../media/image17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png"/><Relationship Id="rId13" Type="http://schemas.openxmlformats.org/officeDocument/2006/relationships/image" Target="../media/image16.png"/><Relationship Id="rId18" Type="http://schemas.openxmlformats.org/officeDocument/2006/relationships/image" Target="../media/image21.pn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12" Type="http://schemas.openxmlformats.org/officeDocument/2006/relationships/image" Target="../media/image15.png"/><Relationship Id="rId17" Type="http://schemas.openxmlformats.org/officeDocument/2006/relationships/image" Target="../media/image20.png"/><Relationship Id="rId2" Type="http://schemas.openxmlformats.org/officeDocument/2006/relationships/image" Target="../media/image5.png"/><Relationship Id="rId16" Type="http://schemas.openxmlformats.org/officeDocument/2006/relationships/image" Target="../media/image19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11" Type="http://schemas.openxmlformats.org/officeDocument/2006/relationships/image" Target="../media/image14.png"/><Relationship Id="rId5" Type="http://schemas.openxmlformats.org/officeDocument/2006/relationships/image" Target="../media/image8.png"/><Relationship Id="rId15" Type="http://schemas.openxmlformats.org/officeDocument/2006/relationships/image" Target="../media/image18.png"/><Relationship Id="rId10" Type="http://schemas.openxmlformats.org/officeDocument/2006/relationships/image" Target="../media/image13.png"/><Relationship Id="rId4" Type="http://schemas.openxmlformats.org/officeDocument/2006/relationships/image" Target="../media/image7.png"/><Relationship Id="rId9" Type="http://schemas.openxmlformats.org/officeDocument/2006/relationships/image" Target="../media/image12.png"/><Relationship Id="rId14" Type="http://schemas.openxmlformats.org/officeDocument/2006/relationships/image" Target="../media/image17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21.png"/><Relationship Id="rId3" Type="http://schemas.openxmlformats.org/officeDocument/2006/relationships/image" Target="../media/image20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19.png"/><Relationship Id="rId16" Type="http://schemas.openxmlformats.org/officeDocument/2006/relationships/image" Target="../media/image16.png"/><Relationship Id="rId1" Type="http://schemas.openxmlformats.org/officeDocument/2006/relationships/image" Target="../media/image18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4.png"/><Relationship Id="rId2" Type="http://schemas.openxmlformats.org/officeDocument/2006/relationships/image" Target="../media/image23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png"/><Relationship Id="rId1" Type="http://schemas.openxmlformats.org/officeDocument/2006/relationships/image" Target="../media/image25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4.png"/><Relationship Id="rId2" Type="http://schemas.openxmlformats.org/officeDocument/2006/relationships/image" Target="../media/image23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png"/><Relationship Id="rId1" Type="http://schemas.openxmlformats.org/officeDocument/2006/relationships/image" Target="../media/image2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856129</xdr:colOff>
      <xdr:row>3</xdr:row>
      <xdr:rowOff>115420</xdr:rowOff>
    </xdr:from>
    <xdr:to>
      <xdr:col>4</xdr:col>
      <xdr:colOff>2837329</xdr:colOff>
      <xdr:row>3</xdr:row>
      <xdr:rowOff>961313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2ACAF6FF-88CC-24B6-612E-B23E2B6FB3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67584"/>
        <a:stretch>
          <a:fillRect/>
        </a:stretch>
      </xdr:blipFill>
      <xdr:spPr>
        <a:xfrm>
          <a:off x="10724029" y="344020"/>
          <a:ext cx="1981200" cy="845893"/>
        </a:xfrm>
        <a:prstGeom prst="rect">
          <a:avLst/>
        </a:prstGeom>
      </xdr:spPr>
    </xdr:pic>
    <xdr:clientData/>
  </xdr:twoCellAnchor>
  <xdr:twoCellAnchor editAs="oneCell">
    <xdr:from>
      <xdr:col>4</xdr:col>
      <xdr:colOff>936810</xdr:colOff>
      <xdr:row>3</xdr:row>
      <xdr:rowOff>1029821</xdr:rowOff>
    </xdr:from>
    <xdr:to>
      <xdr:col>4</xdr:col>
      <xdr:colOff>2747681</xdr:colOff>
      <xdr:row>3</xdr:row>
      <xdr:rowOff>1875714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23C1F37-E03A-4426-8DF0-CAFA9E7AF2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709" r="37661"/>
        <a:stretch>
          <a:fillRect/>
        </a:stretch>
      </xdr:blipFill>
      <xdr:spPr>
        <a:xfrm>
          <a:off x="10804710" y="1258421"/>
          <a:ext cx="1810871" cy="845893"/>
        </a:xfrm>
        <a:prstGeom prst="rect">
          <a:avLst/>
        </a:prstGeom>
      </xdr:spPr>
    </xdr:pic>
    <xdr:clientData/>
  </xdr:twoCellAnchor>
  <xdr:twoCellAnchor editAs="oneCell">
    <xdr:from>
      <xdr:col>4</xdr:col>
      <xdr:colOff>640975</xdr:colOff>
      <xdr:row>3</xdr:row>
      <xdr:rowOff>1935255</xdr:rowOff>
    </xdr:from>
    <xdr:to>
      <xdr:col>4</xdr:col>
      <xdr:colOff>2924816</xdr:colOff>
      <xdr:row>3</xdr:row>
      <xdr:rowOff>2781148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F8D3E64E-7AF2-45C6-902D-8513791761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2632"/>
        <a:stretch>
          <a:fillRect/>
        </a:stretch>
      </xdr:blipFill>
      <xdr:spPr>
        <a:xfrm>
          <a:off x="10508875" y="2163855"/>
          <a:ext cx="2283841" cy="845893"/>
        </a:xfrm>
        <a:prstGeom prst="rect">
          <a:avLst/>
        </a:prstGeom>
      </xdr:spPr>
    </xdr:pic>
    <xdr:clientData/>
  </xdr:twoCellAnchor>
  <xdr:twoCellAnchor editAs="oneCell">
    <xdr:from>
      <xdr:col>5</xdr:col>
      <xdr:colOff>1255057</xdr:colOff>
      <xdr:row>3</xdr:row>
      <xdr:rowOff>105336</xdr:rowOff>
    </xdr:from>
    <xdr:to>
      <xdr:col>5</xdr:col>
      <xdr:colOff>2456330</xdr:colOff>
      <xdr:row>3</xdr:row>
      <xdr:rowOff>948018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59969F50-512F-D012-54CE-623D0AEC35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77503"/>
        <a:stretch>
          <a:fillRect/>
        </a:stretch>
      </xdr:blipFill>
      <xdr:spPr>
        <a:xfrm>
          <a:off x="14818657" y="333936"/>
          <a:ext cx="1201273" cy="842682"/>
        </a:xfrm>
        <a:prstGeom prst="rect">
          <a:avLst/>
        </a:prstGeom>
      </xdr:spPr>
    </xdr:pic>
    <xdr:clientData/>
  </xdr:twoCellAnchor>
  <xdr:twoCellAnchor editAs="oneCell">
    <xdr:from>
      <xdr:col>5</xdr:col>
      <xdr:colOff>968187</xdr:colOff>
      <xdr:row>3</xdr:row>
      <xdr:rowOff>983877</xdr:rowOff>
    </xdr:from>
    <xdr:to>
      <xdr:col>5</xdr:col>
      <xdr:colOff>2743200</xdr:colOff>
      <xdr:row>3</xdr:row>
      <xdr:rowOff>1826559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7F9C0555-2F87-43D5-93A1-BB2D374761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3337" r="43421"/>
        <a:stretch>
          <a:fillRect/>
        </a:stretch>
      </xdr:blipFill>
      <xdr:spPr>
        <a:xfrm>
          <a:off x="14531787" y="1212477"/>
          <a:ext cx="1775013" cy="842682"/>
        </a:xfrm>
        <a:prstGeom prst="rect">
          <a:avLst/>
        </a:prstGeom>
      </xdr:spPr>
    </xdr:pic>
    <xdr:clientData/>
  </xdr:twoCellAnchor>
  <xdr:twoCellAnchor editAs="oneCell">
    <xdr:from>
      <xdr:col>5</xdr:col>
      <xdr:colOff>762000</xdr:colOff>
      <xdr:row>3</xdr:row>
      <xdr:rowOff>1889313</xdr:rowOff>
    </xdr:from>
    <xdr:to>
      <xdr:col>5</xdr:col>
      <xdr:colOff>3026713</xdr:colOff>
      <xdr:row>3</xdr:row>
      <xdr:rowOff>2731995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9BDFC053-4FF1-43FD-93F4-09B62F0EF2E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57587"/>
        <a:stretch>
          <a:fillRect/>
        </a:stretch>
      </xdr:blipFill>
      <xdr:spPr>
        <a:xfrm>
          <a:off x="14325600" y="2117913"/>
          <a:ext cx="2264713" cy="842682"/>
        </a:xfrm>
        <a:prstGeom prst="rect">
          <a:avLst/>
        </a:prstGeom>
      </xdr:spPr>
    </xdr:pic>
    <xdr:clientData/>
  </xdr:twoCellAnchor>
  <xdr:twoCellAnchor editAs="oneCell">
    <xdr:from>
      <xdr:col>6</xdr:col>
      <xdr:colOff>141194</xdr:colOff>
      <xdr:row>3</xdr:row>
      <xdr:rowOff>990600</xdr:rowOff>
    </xdr:from>
    <xdr:to>
      <xdr:col>6</xdr:col>
      <xdr:colOff>3506116</xdr:colOff>
      <xdr:row>3</xdr:row>
      <xdr:rowOff>2266950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67EB2941-2DAB-852D-DDA2-897D60636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514794" y="1219200"/>
          <a:ext cx="3364922" cy="1276350"/>
        </a:xfrm>
        <a:prstGeom prst="rect">
          <a:avLst/>
        </a:prstGeom>
      </xdr:spPr>
    </xdr:pic>
    <xdr:clientData/>
  </xdr:twoCellAnchor>
  <xdr:twoCellAnchor editAs="oneCell">
    <xdr:from>
      <xdr:col>10</xdr:col>
      <xdr:colOff>1418362</xdr:colOff>
      <xdr:row>3</xdr:row>
      <xdr:rowOff>190500</xdr:rowOff>
    </xdr:from>
    <xdr:to>
      <xdr:col>10</xdr:col>
      <xdr:colOff>4405206</xdr:colOff>
      <xdr:row>3</xdr:row>
      <xdr:rowOff>1465763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CE758D84-6BD1-44E2-8ECD-753D713EC7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67584"/>
        <a:stretch>
          <a:fillRect/>
        </a:stretch>
      </xdr:blipFill>
      <xdr:spPr>
        <a:xfrm>
          <a:off x="33403312" y="419100"/>
          <a:ext cx="2986844" cy="1275263"/>
        </a:xfrm>
        <a:prstGeom prst="rect">
          <a:avLst/>
        </a:prstGeom>
      </xdr:spPr>
    </xdr:pic>
    <xdr:clientData/>
  </xdr:twoCellAnchor>
  <xdr:twoCellAnchor editAs="oneCell">
    <xdr:from>
      <xdr:col>10</xdr:col>
      <xdr:colOff>1556193</xdr:colOff>
      <xdr:row>3</xdr:row>
      <xdr:rowOff>1447801</xdr:rowOff>
    </xdr:from>
    <xdr:to>
      <xdr:col>10</xdr:col>
      <xdr:colOff>4286250</xdr:colOff>
      <xdr:row>3</xdr:row>
      <xdr:rowOff>2723064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134E9F3F-9B5E-4A4E-A8CB-BFC51B1766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709" r="37661"/>
        <a:stretch>
          <a:fillRect/>
        </a:stretch>
      </xdr:blipFill>
      <xdr:spPr>
        <a:xfrm>
          <a:off x="33541143" y="1676401"/>
          <a:ext cx="2730057" cy="1275263"/>
        </a:xfrm>
        <a:prstGeom prst="rect">
          <a:avLst/>
        </a:prstGeom>
      </xdr:spPr>
    </xdr:pic>
    <xdr:clientData/>
  </xdr:twoCellAnchor>
  <xdr:twoCellAnchor editAs="oneCell">
    <xdr:from>
      <xdr:col>11</xdr:col>
      <xdr:colOff>331390</xdr:colOff>
      <xdr:row>3</xdr:row>
      <xdr:rowOff>828115</xdr:rowOff>
    </xdr:from>
    <xdr:to>
      <xdr:col>11</xdr:col>
      <xdr:colOff>2260911</xdr:colOff>
      <xdr:row>3</xdr:row>
      <xdr:rowOff>2181656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33728938-5CA8-4A64-AD93-80C5BE4C1B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77503"/>
        <a:stretch>
          <a:fillRect/>
        </a:stretch>
      </xdr:blipFill>
      <xdr:spPr>
        <a:xfrm>
          <a:off x="38031340" y="1056715"/>
          <a:ext cx="1929521" cy="1353541"/>
        </a:xfrm>
        <a:prstGeom prst="rect">
          <a:avLst/>
        </a:prstGeom>
      </xdr:spPr>
    </xdr:pic>
    <xdr:clientData/>
  </xdr:twoCellAnchor>
  <xdr:twoCellAnchor editAs="oneCell">
    <xdr:from>
      <xdr:col>11</xdr:col>
      <xdr:colOff>2654370</xdr:colOff>
      <xdr:row>3</xdr:row>
      <xdr:rowOff>830357</xdr:rowOff>
    </xdr:from>
    <xdr:to>
      <xdr:col>11</xdr:col>
      <xdr:colOff>5505450</xdr:colOff>
      <xdr:row>3</xdr:row>
      <xdr:rowOff>2183899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D83A6528-D695-4F4B-AC45-21CAC2750D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3337" r="43421"/>
        <a:stretch>
          <a:fillRect/>
        </a:stretch>
      </xdr:blipFill>
      <xdr:spPr>
        <a:xfrm>
          <a:off x="40354320" y="1058957"/>
          <a:ext cx="2851080" cy="13535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8</xdr:row>
      <xdr:rowOff>0</xdr:rowOff>
    </xdr:from>
    <xdr:ext cx="2451569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テキスト ボックス 2">
              <a:extLst>
                <a:ext uri="{FF2B5EF4-FFF2-40B4-BE49-F238E27FC236}">
                  <a16:creationId xmlns:a16="http://schemas.microsoft.com/office/drawing/2014/main" id="{F3E0E68E-A87C-4F7C-A84A-E1E8408B2EF0}"/>
                </a:ext>
              </a:extLst>
            </xdr:cNvPr>
            <xdr:cNvSpPr txBox="1"/>
          </xdr:nvSpPr>
          <xdr:spPr>
            <a:xfrm>
              <a:off x="969818" y="1884218"/>
              <a:ext cx="2451569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𝑊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−7</m:t>
                  </m:r>
                </m:oMath>
              </a14:m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Choice>
      <mc:Fallback xmlns="">
        <xdr:sp macro="" textlink="">
          <xdr:nvSpPr>
            <xdr:cNvPr id="3" name="テキスト ボックス 2">
              <a:extLst>
                <a:ext uri="{FF2B5EF4-FFF2-40B4-BE49-F238E27FC236}">
                  <a16:creationId xmlns:a16="http://schemas.microsoft.com/office/drawing/2014/main" id="{F3E0E68E-A87C-4F7C-A84A-E1E8408B2EF0}"/>
                </a:ext>
              </a:extLst>
            </xdr:cNvPr>
            <xdr:cNvSpPr txBox="1"/>
          </xdr:nvSpPr>
          <xdr:spPr>
            <a:xfrm>
              <a:off x="969818" y="1884218"/>
              <a:ext cx="2451569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𝑊 −7</a:t>
              </a:r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Fallback>
    </mc:AlternateContent>
    <xdr:clientData/>
  </xdr:oneCellAnchor>
  <xdr:oneCellAnchor>
    <xdr:from>
      <xdr:col>5</xdr:col>
      <xdr:colOff>0</xdr:colOff>
      <xdr:row>8</xdr:row>
      <xdr:rowOff>0</xdr:rowOff>
    </xdr:from>
    <xdr:ext cx="1794915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5426643A-864D-40A3-AF25-8D201F9F259E}"/>
                </a:ext>
              </a:extLst>
            </xdr:cNvPr>
            <xdr:cNvSpPr txBox="1"/>
          </xdr:nvSpPr>
          <xdr:spPr>
            <a:xfrm>
              <a:off x="5834743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+30</m:t>
                  </m:r>
                </m:oMath>
              </a14:m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Choice>
      <mc:Fallback xmlns=""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5426643A-864D-40A3-AF25-8D201F9F259E}"/>
                </a:ext>
              </a:extLst>
            </xdr:cNvPr>
            <xdr:cNvSpPr txBox="1"/>
          </xdr:nvSpPr>
          <xdr:spPr>
            <a:xfrm>
              <a:off x="5834743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𝐻+30</a:t>
              </a:r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Fallback>
    </mc:AlternateContent>
    <xdr:clientData/>
  </xdr:oneCellAnchor>
  <xdr:twoCellAnchor editAs="oneCell">
    <xdr:from>
      <xdr:col>1</xdr:col>
      <xdr:colOff>0</xdr:colOff>
      <xdr:row>24</xdr:row>
      <xdr:rowOff>0</xdr:rowOff>
    </xdr:from>
    <xdr:to>
      <xdr:col>4</xdr:col>
      <xdr:colOff>453220</xdr:colOff>
      <xdr:row>30</xdr:row>
      <xdr:rowOff>216768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E32488F7-06A4-41F9-8131-B57ECD7D6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9714" y="3352800"/>
          <a:ext cx="4328535" cy="165368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4</xdr:col>
      <xdr:colOff>468461</xdr:colOff>
      <xdr:row>37</xdr:row>
      <xdr:rowOff>216767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C4BE73A5-0589-686B-A2D4-7DE96A4D0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9714" y="5029200"/>
          <a:ext cx="4343776" cy="165368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4</xdr:col>
      <xdr:colOff>476082</xdr:colOff>
      <xdr:row>51</xdr:row>
      <xdr:rowOff>72120</xdr:rowOff>
    </xdr:to>
    <xdr:pic>
      <xdr:nvPicPr>
        <xdr:cNvPr id="13" name="図 12">
          <a:extLst>
            <a:ext uri="{FF2B5EF4-FFF2-40B4-BE49-F238E27FC236}">
              <a16:creationId xmlns:a16="http://schemas.microsoft.com/office/drawing/2014/main" id="{E2D57BFE-305D-70B8-1CF4-6CB525F33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9714" y="6705600"/>
          <a:ext cx="4351397" cy="318543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4</xdr:col>
      <xdr:colOff>499833</xdr:colOff>
      <xdr:row>59</xdr:row>
      <xdr:rowOff>43096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A3D89DF3-7F09-02B8-45F2-B0CF26E42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69818" y="9892145"/>
          <a:ext cx="4351397" cy="169178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4</xdr:col>
      <xdr:colOff>499833</xdr:colOff>
      <xdr:row>74</xdr:row>
      <xdr:rowOff>17605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6A4A0B37-1AD7-151C-CC79-08CF7D1B3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69818" y="11776364"/>
          <a:ext cx="4351397" cy="331498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4</xdr:col>
      <xdr:colOff>492212</xdr:colOff>
      <xdr:row>81</xdr:row>
      <xdr:rowOff>202416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48623F0B-A83E-1681-522C-9CBBE837B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69818" y="15309273"/>
          <a:ext cx="4343776" cy="161558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4</xdr:col>
      <xdr:colOff>492212</xdr:colOff>
      <xdr:row>89</xdr:row>
      <xdr:rowOff>27854</xdr:rowOff>
    </xdr:to>
    <xdr:pic>
      <xdr:nvPicPr>
        <xdr:cNvPr id="17" name="図 16">
          <a:extLst>
            <a:ext uri="{FF2B5EF4-FFF2-40B4-BE49-F238E27FC236}">
              <a16:creationId xmlns:a16="http://schemas.microsoft.com/office/drawing/2014/main" id="{6A35B5B6-7360-C612-11B5-DDA0642C9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969818" y="16957964"/>
          <a:ext cx="4343776" cy="167654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90</xdr:row>
      <xdr:rowOff>0</xdr:rowOff>
    </xdr:from>
    <xdr:to>
      <xdr:col>4</xdr:col>
      <xdr:colOff>499833</xdr:colOff>
      <xdr:row>103</xdr:row>
      <xdr:rowOff>115962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F4D0AE78-19C7-8432-AE1C-7A49CBB59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69818" y="18842182"/>
          <a:ext cx="4351397" cy="317781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4</xdr:col>
      <xdr:colOff>499833</xdr:colOff>
      <xdr:row>114</xdr:row>
      <xdr:rowOff>98580</xdr:rowOff>
    </xdr:to>
    <xdr:pic>
      <xdr:nvPicPr>
        <xdr:cNvPr id="19" name="図 18">
          <a:extLst>
            <a:ext uri="{FF2B5EF4-FFF2-40B4-BE49-F238E27FC236}">
              <a16:creationId xmlns:a16="http://schemas.microsoft.com/office/drawing/2014/main" id="{3AAA04B7-C224-6F5C-35A5-9F969F800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69818" y="22139564"/>
          <a:ext cx="4351397" cy="245385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115</xdr:row>
      <xdr:rowOff>0</xdr:rowOff>
    </xdr:from>
    <xdr:to>
      <xdr:col>4</xdr:col>
      <xdr:colOff>499833</xdr:colOff>
      <xdr:row>125</xdr:row>
      <xdr:rowOff>98579</xdr:rowOff>
    </xdr:to>
    <xdr:pic>
      <xdr:nvPicPr>
        <xdr:cNvPr id="20" name="図 19">
          <a:extLst>
            <a:ext uri="{FF2B5EF4-FFF2-40B4-BE49-F238E27FC236}">
              <a16:creationId xmlns:a16="http://schemas.microsoft.com/office/drawing/2014/main" id="{D09B36DF-0AC6-66F1-EC12-DFB2CF573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969818" y="24730364"/>
          <a:ext cx="4351397" cy="245385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4</xdr:col>
      <xdr:colOff>530316</xdr:colOff>
      <xdr:row>136</xdr:row>
      <xdr:rowOff>98580</xdr:rowOff>
    </xdr:to>
    <xdr:pic>
      <xdr:nvPicPr>
        <xdr:cNvPr id="21" name="図 20">
          <a:extLst>
            <a:ext uri="{FF2B5EF4-FFF2-40B4-BE49-F238E27FC236}">
              <a16:creationId xmlns:a16="http://schemas.microsoft.com/office/drawing/2014/main" id="{AC19308A-BE08-CB53-CFD1-5C1D8731E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969818" y="27321164"/>
          <a:ext cx="4381880" cy="245385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137</xdr:row>
      <xdr:rowOff>0</xdr:rowOff>
    </xdr:from>
    <xdr:to>
      <xdr:col>4</xdr:col>
      <xdr:colOff>492212</xdr:colOff>
      <xdr:row>147</xdr:row>
      <xdr:rowOff>98580</xdr:rowOff>
    </xdr:to>
    <xdr:pic>
      <xdr:nvPicPr>
        <xdr:cNvPr id="22" name="図 21">
          <a:extLst>
            <a:ext uri="{FF2B5EF4-FFF2-40B4-BE49-F238E27FC236}">
              <a16:creationId xmlns:a16="http://schemas.microsoft.com/office/drawing/2014/main" id="{E448684B-D6C0-3B67-5A51-4FAA8161C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969818" y="29911964"/>
          <a:ext cx="4343776" cy="245385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148</xdr:row>
      <xdr:rowOff>0</xdr:rowOff>
    </xdr:from>
    <xdr:to>
      <xdr:col>4</xdr:col>
      <xdr:colOff>492212</xdr:colOff>
      <xdr:row>158</xdr:row>
      <xdr:rowOff>159545</xdr:rowOff>
    </xdr:to>
    <xdr:pic>
      <xdr:nvPicPr>
        <xdr:cNvPr id="23" name="図 22">
          <a:extLst>
            <a:ext uri="{FF2B5EF4-FFF2-40B4-BE49-F238E27FC236}">
              <a16:creationId xmlns:a16="http://schemas.microsoft.com/office/drawing/2014/main" id="{D9152337-EB46-F3FB-0FA3-2BF9E6EFA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969818" y="32502764"/>
          <a:ext cx="4343776" cy="251481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159</xdr:row>
      <xdr:rowOff>0</xdr:rowOff>
    </xdr:from>
    <xdr:to>
      <xdr:col>4</xdr:col>
      <xdr:colOff>492212</xdr:colOff>
      <xdr:row>169</xdr:row>
      <xdr:rowOff>83338</xdr:rowOff>
    </xdr:to>
    <xdr:pic>
      <xdr:nvPicPr>
        <xdr:cNvPr id="24" name="図 23">
          <a:extLst>
            <a:ext uri="{FF2B5EF4-FFF2-40B4-BE49-F238E27FC236}">
              <a16:creationId xmlns:a16="http://schemas.microsoft.com/office/drawing/2014/main" id="{6DAA11B5-BB7A-F577-0F6E-5ABB1EF98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969818" y="35093564"/>
          <a:ext cx="4343776" cy="2438611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38962</xdr:colOff>
      <xdr:row>38</xdr:row>
      <xdr:rowOff>170019</xdr:rowOff>
    </xdr:to>
    <xdr:pic>
      <xdr:nvPicPr>
        <xdr:cNvPr id="25" name="図 24">
          <a:extLst>
            <a:ext uri="{FF2B5EF4-FFF2-40B4-BE49-F238E27FC236}">
              <a16:creationId xmlns:a16="http://schemas.microsoft.com/office/drawing/2014/main" id="{7261131B-E9D7-F2F8-41B0-93464E11D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791200" y="3297382"/>
          <a:ext cx="1950889" cy="34674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6</xdr:col>
      <xdr:colOff>31341</xdr:colOff>
      <xdr:row>53</xdr:row>
      <xdr:rowOff>184547</xdr:rowOff>
    </xdr:to>
    <xdr:pic>
      <xdr:nvPicPr>
        <xdr:cNvPr id="26" name="図 25">
          <a:extLst>
            <a:ext uri="{FF2B5EF4-FFF2-40B4-BE49-F238E27FC236}">
              <a16:creationId xmlns:a16="http://schemas.microsoft.com/office/drawing/2014/main" id="{360FCD8D-A896-6D74-7CB5-8753011A2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791200" y="7065818"/>
          <a:ext cx="1943268" cy="324640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6</xdr:col>
      <xdr:colOff>46583</xdr:colOff>
      <xdr:row>70</xdr:row>
      <xdr:rowOff>185260</xdr:rowOff>
    </xdr:to>
    <xdr:pic>
      <xdr:nvPicPr>
        <xdr:cNvPr id="27" name="図 26">
          <a:extLst>
            <a:ext uri="{FF2B5EF4-FFF2-40B4-BE49-F238E27FC236}">
              <a16:creationId xmlns:a16="http://schemas.microsoft.com/office/drawing/2014/main" id="{DB06453E-B30D-4F6F-AB2E-C95EC8C03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791200" y="10834255"/>
          <a:ext cx="1958510" cy="3482642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1</xdr:col>
      <xdr:colOff>22860</xdr:colOff>
      <xdr:row>82</xdr:row>
      <xdr:rowOff>30480</xdr:rowOff>
    </xdr:from>
    <xdr:to>
      <xdr:col>4</xdr:col>
      <xdr:colOff>502920</xdr:colOff>
      <xdr:row>90</xdr:row>
      <xdr:rowOff>15240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ADF4B390-7D70-39E5-555D-43CCA4779663}"/>
            </a:ext>
          </a:extLst>
        </xdr:cNvPr>
        <xdr:cNvCxnSpPr/>
      </xdr:nvCxnSpPr>
      <xdr:spPr>
        <a:xfrm>
          <a:off x="998220" y="17038320"/>
          <a:ext cx="4343400" cy="187452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17</xdr:row>
      <xdr:rowOff>0</xdr:rowOff>
    </xdr:from>
    <xdr:to>
      <xdr:col>3</xdr:col>
      <xdr:colOff>517069</xdr:colOff>
      <xdr:row>22</xdr:row>
      <xdr:rowOff>87392</xdr:rowOff>
    </xdr:to>
    <xdr:pic>
      <xdr:nvPicPr>
        <xdr:cNvPr id="50" name="図 49">
          <a:extLst>
            <a:ext uri="{FF2B5EF4-FFF2-40B4-BE49-F238E27FC236}">
              <a16:creationId xmlns:a16="http://schemas.microsoft.com/office/drawing/2014/main" id="{34B33755-292D-4F1C-AD2B-B0F8B3227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977153" y="3962400"/>
          <a:ext cx="3403704" cy="12528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8</xdr:row>
      <xdr:rowOff>0</xdr:rowOff>
    </xdr:from>
    <xdr:ext cx="2451569" cy="108023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テキスト ボックス 2">
              <a:extLst>
                <a:ext uri="{FF2B5EF4-FFF2-40B4-BE49-F238E27FC236}">
                  <a16:creationId xmlns:a16="http://schemas.microsoft.com/office/drawing/2014/main" id="{3F2CA646-7DFE-43EF-B209-A8909B1F77B8}"/>
                </a:ext>
              </a:extLst>
            </xdr:cNvPr>
            <xdr:cNvSpPr txBox="1"/>
          </xdr:nvSpPr>
          <xdr:spPr>
            <a:xfrm>
              <a:off x="979714" y="1915886"/>
              <a:ext cx="2451569" cy="1080232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f>
                    <m:fPr>
                      <m:ctrlPr>
                        <a:rPr kumimoji="1" lang="en-US" altLang="ja-JP" sz="18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𝑊</m:t>
                      </m:r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−5</m:t>
                      </m:r>
                    </m:num>
                    <m:den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den>
                  </m:f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−2</m:t>
                  </m:r>
                </m:oMath>
              </a14:m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Choice>
      <mc:Fallback xmlns="">
        <xdr:sp macro="" textlink="">
          <xdr:nvSpPr>
            <xdr:cNvPr id="3" name="テキスト ボックス 2">
              <a:extLst>
                <a:ext uri="{FF2B5EF4-FFF2-40B4-BE49-F238E27FC236}">
                  <a16:creationId xmlns:a16="http://schemas.microsoft.com/office/drawing/2014/main" id="{3F2CA646-7DFE-43EF-B209-A8909B1F77B8}"/>
                </a:ext>
              </a:extLst>
            </xdr:cNvPr>
            <xdr:cNvSpPr txBox="1"/>
          </xdr:nvSpPr>
          <xdr:spPr>
            <a:xfrm>
              <a:off x="979714" y="1915886"/>
              <a:ext cx="2451569" cy="1080232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𝑊−5)/𝑛  −2</a:t>
              </a:r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Fallback>
    </mc:AlternateContent>
    <xdr:clientData/>
  </xdr:oneCellAnchor>
  <xdr:oneCellAnchor>
    <xdr:from>
      <xdr:col>4</xdr:col>
      <xdr:colOff>946067</xdr:colOff>
      <xdr:row>8</xdr:row>
      <xdr:rowOff>0</xdr:rowOff>
    </xdr:from>
    <xdr:ext cx="1794915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D70D6439-952F-4756-BAF1-9460923B7E16}"/>
                </a:ext>
              </a:extLst>
            </xdr:cNvPr>
            <xdr:cNvSpPr txBox="1"/>
          </xdr:nvSpPr>
          <xdr:spPr>
            <a:xfrm>
              <a:off x="5801096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+30</m:t>
                  </m:r>
                </m:oMath>
              </a14:m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Choice>
      <mc:Fallback xmlns="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D70D6439-952F-4756-BAF1-9460923B7E16}"/>
                </a:ext>
              </a:extLst>
            </xdr:cNvPr>
            <xdr:cNvSpPr txBox="1"/>
          </xdr:nvSpPr>
          <xdr:spPr>
            <a:xfrm>
              <a:off x="5801096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𝐻+30</a:t>
              </a:r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Fallback>
    </mc:AlternateContent>
    <xdr:clientData/>
  </xdr:oneCellAnchor>
  <xdr:twoCellAnchor editAs="oneCell">
    <xdr:from>
      <xdr:col>1</xdr:col>
      <xdr:colOff>0</xdr:colOff>
      <xdr:row>24</xdr:row>
      <xdr:rowOff>0</xdr:rowOff>
    </xdr:from>
    <xdr:to>
      <xdr:col>4</xdr:col>
      <xdr:colOff>453220</xdr:colOff>
      <xdr:row>30</xdr:row>
      <xdr:rowOff>216768</xdr:rowOff>
    </xdr:to>
    <xdr:pic>
      <xdr:nvPicPr>
        <xdr:cNvPr id="23" name="図 22">
          <a:extLst>
            <a:ext uri="{FF2B5EF4-FFF2-40B4-BE49-F238E27FC236}">
              <a16:creationId xmlns:a16="http://schemas.microsoft.com/office/drawing/2014/main" id="{3197B329-20A9-40E1-B849-CE8D77C64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9714" y="3352800"/>
          <a:ext cx="4328535" cy="165368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4</xdr:col>
      <xdr:colOff>468461</xdr:colOff>
      <xdr:row>37</xdr:row>
      <xdr:rowOff>216768</xdr:rowOff>
    </xdr:to>
    <xdr:pic>
      <xdr:nvPicPr>
        <xdr:cNvPr id="24" name="図 23">
          <a:extLst>
            <a:ext uri="{FF2B5EF4-FFF2-40B4-BE49-F238E27FC236}">
              <a16:creationId xmlns:a16="http://schemas.microsoft.com/office/drawing/2014/main" id="{80DBB723-7266-4E4F-92CC-5D989AC79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9714" y="5029200"/>
          <a:ext cx="4343776" cy="165368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4</xdr:col>
      <xdr:colOff>476082</xdr:colOff>
      <xdr:row>51</xdr:row>
      <xdr:rowOff>72121</xdr:rowOff>
    </xdr:to>
    <xdr:pic>
      <xdr:nvPicPr>
        <xdr:cNvPr id="25" name="図 24">
          <a:extLst>
            <a:ext uri="{FF2B5EF4-FFF2-40B4-BE49-F238E27FC236}">
              <a16:creationId xmlns:a16="http://schemas.microsoft.com/office/drawing/2014/main" id="{75E23159-C33B-4672-8861-746EC68F4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9714" y="6705600"/>
          <a:ext cx="4351397" cy="318543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4</xdr:col>
      <xdr:colOff>499833</xdr:colOff>
      <xdr:row>59</xdr:row>
      <xdr:rowOff>43096</xdr:rowOff>
    </xdr:to>
    <xdr:pic>
      <xdr:nvPicPr>
        <xdr:cNvPr id="26" name="図 25">
          <a:extLst>
            <a:ext uri="{FF2B5EF4-FFF2-40B4-BE49-F238E27FC236}">
              <a16:creationId xmlns:a16="http://schemas.microsoft.com/office/drawing/2014/main" id="{FD3E8F33-61B8-4AB6-9FCF-5C1983EA3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79714" y="10058400"/>
          <a:ext cx="4375148" cy="171949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4</xdr:col>
      <xdr:colOff>499833</xdr:colOff>
      <xdr:row>74</xdr:row>
      <xdr:rowOff>17606</xdr:rowOff>
    </xdr:to>
    <xdr:pic>
      <xdr:nvPicPr>
        <xdr:cNvPr id="27" name="図 26">
          <a:extLst>
            <a:ext uri="{FF2B5EF4-FFF2-40B4-BE49-F238E27FC236}">
              <a16:creationId xmlns:a16="http://schemas.microsoft.com/office/drawing/2014/main" id="{81AC423E-ECE9-4556-B482-4FE57FCB2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79714" y="11974286"/>
          <a:ext cx="4375148" cy="337040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4</xdr:col>
      <xdr:colOff>492212</xdr:colOff>
      <xdr:row>81</xdr:row>
      <xdr:rowOff>202417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1C723929-8AA6-43F1-9124-0A09C70C9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79714" y="15566571"/>
          <a:ext cx="4367527" cy="163933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4</xdr:col>
      <xdr:colOff>492212</xdr:colOff>
      <xdr:row>89</xdr:row>
      <xdr:rowOff>27855</xdr:rowOff>
    </xdr:to>
    <xdr:pic>
      <xdr:nvPicPr>
        <xdr:cNvPr id="29" name="図 28">
          <a:extLst>
            <a:ext uri="{FF2B5EF4-FFF2-40B4-BE49-F238E27FC236}">
              <a16:creationId xmlns:a16="http://schemas.microsoft.com/office/drawing/2014/main" id="{DCA0E69A-22CA-48B9-A43D-1CB398C49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979714" y="17242971"/>
          <a:ext cx="4367527" cy="170425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90</xdr:row>
      <xdr:rowOff>0</xdr:rowOff>
    </xdr:from>
    <xdr:to>
      <xdr:col>4</xdr:col>
      <xdr:colOff>499833</xdr:colOff>
      <xdr:row>103</xdr:row>
      <xdr:rowOff>115962</xdr:rowOff>
    </xdr:to>
    <xdr:pic>
      <xdr:nvPicPr>
        <xdr:cNvPr id="30" name="図 29">
          <a:extLst>
            <a:ext uri="{FF2B5EF4-FFF2-40B4-BE49-F238E27FC236}">
              <a16:creationId xmlns:a16="http://schemas.microsoft.com/office/drawing/2014/main" id="{EDBF7DDB-2776-48DF-951F-5FEEE0D99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79714" y="19158857"/>
          <a:ext cx="4375148" cy="322927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4</xdr:col>
      <xdr:colOff>499833</xdr:colOff>
      <xdr:row>114</xdr:row>
      <xdr:rowOff>98581</xdr:rowOff>
    </xdr:to>
    <xdr:pic>
      <xdr:nvPicPr>
        <xdr:cNvPr id="31" name="図 30">
          <a:extLst>
            <a:ext uri="{FF2B5EF4-FFF2-40B4-BE49-F238E27FC236}">
              <a16:creationId xmlns:a16="http://schemas.microsoft.com/office/drawing/2014/main" id="{50114FF8-74D2-4C00-BF6A-580AE5BAD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79714" y="22511657"/>
          <a:ext cx="4375148" cy="249343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115</xdr:row>
      <xdr:rowOff>0</xdr:rowOff>
    </xdr:from>
    <xdr:to>
      <xdr:col>4</xdr:col>
      <xdr:colOff>499833</xdr:colOff>
      <xdr:row>125</xdr:row>
      <xdr:rowOff>98580</xdr:rowOff>
    </xdr:to>
    <xdr:pic>
      <xdr:nvPicPr>
        <xdr:cNvPr id="32" name="図 31">
          <a:extLst>
            <a:ext uri="{FF2B5EF4-FFF2-40B4-BE49-F238E27FC236}">
              <a16:creationId xmlns:a16="http://schemas.microsoft.com/office/drawing/2014/main" id="{5C8B9CAC-DB4D-4D0D-A6F6-978512722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979714" y="25146000"/>
          <a:ext cx="4375148" cy="249343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4</xdr:col>
      <xdr:colOff>530316</xdr:colOff>
      <xdr:row>136</xdr:row>
      <xdr:rowOff>98581</xdr:rowOff>
    </xdr:to>
    <xdr:pic>
      <xdr:nvPicPr>
        <xdr:cNvPr id="33" name="図 32">
          <a:extLst>
            <a:ext uri="{FF2B5EF4-FFF2-40B4-BE49-F238E27FC236}">
              <a16:creationId xmlns:a16="http://schemas.microsoft.com/office/drawing/2014/main" id="{6CCE13D8-8968-4579-A6CA-3A132C10A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979714" y="27780343"/>
          <a:ext cx="4405631" cy="249343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137</xdr:row>
      <xdr:rowOff>0</xdr:rowOff>
    </xdr:from>
    <xdr:to>
      <xdr:col>4</xdr:col>
      <xdr:colOff>492212</xdr:colOff>
      <xdr:row>147</xdr:row>
      <xdr:rowOff>98581</xdr:rowOff>
    </xdr:to>
    <xdr:pic>
      <xdr:nvPicPr>
        <xdr:cNvPr id="34" name="図 33">
          <a:extLst>
            <a:ext uri="{FF2B5EF4-FFF2-40B4-BE49-F238E27FC236}">
              <a16:creationId xmlns:a16="http://schemas.microsoft.com/office/drawing/2014/main" id="{3CCB6F4D-7789-4D69-A155-6B5E56281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979714" y="30414686"/>
          <a:ext cx="4367527" cy="249343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148</xdr:row>
      <xdr:rowOff>0</xdr:rowOff>
    </xdr:from>
    <xdr:to>
      <xdr:col>4</xdr:col>
      <xdr:colOff>492212</xdr:colOff>
      <xdr:row>158</xdr:row>
      <xdr:rowOff>159546</xdr:rowOff>
    </xdr:to>
    <xdr:pic>
      <xdr:nvPicPr>
        <xdr:cNvPr id="35" name="図 34">
          <a:extLst>
            <a:ext uri="{FF2B5EF4-FFF2-40B4-BE49-F238E27FC236}">
              <a16:creationId xmlns:a16="http://schemas.microsoft.com/office/drawing/2014/main" id="{A89C7FB1-8862-4166-9327-95DEF51175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979714" y="33049029"/>
          <a:ext cx="4367527" cy="255440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159</xdr:row>
      <xdr:rowOff>0</xdr:rowOff>
    </xdr:from>
    <xdr:to>
      <xdr:col>4</xdr:col>
      <xdr:colOff>492212</xdr:colOff>
      <xdr:row>169</xdr:row>
      <xdr:rowOff>83339</xdr:rowOff>
    </xdr:to>
    <xdr:pic>
      <xdr:nvPicPr>
        <xdr:cNvPr id="36" name="図 35">
          <a:extLst>
            <a:ext uri="{FF2B5EF4-FFF2-40B4-BE49-F238E27FC236}">
              <a16:creationId xmlns:a16="http://schemas.microsoft.com/office/drawing/2014/main" id="{2F926C3C-1F47-4180-B4FF-C368BA236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979714" y="35683371"/>
          <a:ext cx="4367527" cy="2478197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38962</xdr:colOff>
      <xdr:row>38</xdr:row>
      <xdr:rowOff>170018</xdr:rowOff>
    </xdr:to>
    <xdr:pic>
      <xdr:nvPicPr>
        <xdr:cNvPr id="37" name="図 36">
          <a:extLst>
            <a:ext uri="{FF2B5EF4-FFF2-40B4-BE49-F238E27FC236}">
              <a16:creationId xmlns:a16="http://schemas.microsoft.com/office/drawing/2014/main" id="{78FB4D04-3F8D-4656-8C4D-8724A88A5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834743" y="3352800"/>
          <a:ext cx="1954848" cy="3522818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6</xdr:col>
      <xdr:colOff>31341</xdr:colOff>
      <xdr:row>53</xdr:row>
      <xdr:rowOff>184546</xdr:rowOff>
    </xdr:to>
    <xdr:pic>
      <xdr:nvPicPr>
        <xdr:cNvPr id="38" name="図 37">
          <a:extLst>
            <a:ext uri="{FF2B5EF4-FFF2-40B4-BE49-F238E27FC236}">
              <a16:creationId xmlns:a16="http://schemas.microsoft.com/office/drawing/2014/main" id="{88AD5B42-F0A3-4E86-ACEF-0D2AEFEE5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834743" y="7184571"/>
          <a:ext cx="1947227" cy="329786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6</xdr:col>
      <xdr:colOff>46583</xdr:colOff>
      <xdr:row>70</xdr:row>
      <xdr:rowOff>185260</xdr:rowOff>
    </xdr:to>
    <xdr:pic>
      <xdr:nvPicPr>
        <xdr:cNvPr id="39" name="図 38">
          <a:extLst>
            <a:ext uri="{FF2B5EF4-FFF2-40B4-BE49-F238E27FC236}">
              <a16:creationId xmlns:a16="http://schemas.microsoft.com/office/drawing/2014/main" id="{F9B0A826-C716-4AF4-B021-C8467A9D2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834743" y="11016343"/>
          <a:ext cx="1962469" cy="353806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1</xdr:col>
      <xdr:colOff>22860</xdr:colOff>
      <xdr:row>82</xdr:row>
      <xdr:rowOff>30480</xdr:rowOff>
    </xdr:from>
    <xdr:to>
      <xdr:col>4</xdr:col>
      <xdr:colOff>502920</xdr:colOff>
      <xdr:row>90</xdr:row>
      <xdr:rowOff>15240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FD5B0BFE-1B07-449A-8DF8-1718104A17CF}"/>
            </a:ext>
          </a:extLst>
        </xdr:cNvPr>
        <xdr:cNvCxnSpPr/>
      </xdr:nvCxnSpPr>
      <xdr:spPr>
        <a:xfrm>
          <a:off x="1002574" y="17273451"/>
          <a:ext cx="4355375" cy="1900646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17</xdr:row>
      <xdr:rowOff>0</xdr:rowOff>
    </xdr:from>
    <xdr:to>
      <xdr:col>3</xdr:col>
      <xdr:colOff>521958</xdr:colOff>
      <xdr:row>22</xdr:row>
      <xdr:rowOff>75168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9540708-40C3-4626-9ED5-D59D5D2D2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969818" y="4003964"/>
          <a:ext cx="3403704" cy="125280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946067</xdr:colOff>
      <xdr:row>8</xdr:row>
      <xdr:rowOff>0</xdr:rowOff>
    </xdr:from>
    <xdr:ext cx="1794915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8968B627-A5A0-4AE3-80F1-E16B78634826}"/>
                </a:ext>
              </a:extLst>
            </xdr:cNvPr>
            <xdr:cNvSpPr txBox="1"/>
          </xdr:nvSpPr>
          <xdr:spPr>
            <a:xfrm>
              <a:off x="5801096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+30</m:t>
                  </m:r>
                </m:oMath>
              </a14:m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Choice>
      <mc:Fallback xmlns="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8968B627-A5A0-4AE3-80F1-E16B78634826}"/>
                </a:ext>
              </a:extLst>
            </xdr:cNvPr>
            <xdr:cNvSpPr txBox="1"/>
          </xdr:nvSpPr>
          <xdr:spPr>
            <a:xfrm>
              <a:off x="5801096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𝐻+30</a:t>
              </a:r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Fallback>
    </mc:AlternateContent>
    <xdr:clientData/>
  </xdr:oneCellAnchor>
  <xdr:oneCellAnchor>
    <xdr:from>
      <xdr:col>4</xdr:col>
      <xdr:colOff>946067</xdr:colOff>
      <xdr:row>8</xdr:row>
      <xdr:rowOff>0</xdr:rowOff>
    </xdr:from>
    <xdr:ext cx="1794915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テキスト ボックス 8">
              <a:extLst>
                <a:ext uri="{FF2B5EF4-FFF2-40B4-BE49-F238E27FC236}">
                  <a16:creationId xmlns:a16="http://schemas.microsoft.com/office/drawing/2014/main" id="{A9ED9C8C-627E-49D1-A576-B19A307081FB}"/>
                </a:ext>
              </a:extLst>
            </xdr:cNvPr>
            <xdr:cNvSpPr txBox="1"/>
          </xdr:nvSpPr>
          <xdr:spPr>
            <a:xfrm>
              <a:off x="5784767" y="1889760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+30</m:t>
                  </m:r>
                </m:oMath>
              </a14:m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Choice>
      <mc:Fallback xmlns="">
        <xdr:sp macro="" textlink="">
          <xdr:nvSpPr>
            <xdr:cNvPr id="9" name="テキスト ボックス 8">
              <a:extLst>
                <a:ext uri="{FF2B5EF4-FFF2-40B4-BE49-F238E27FC236}">
                  <a16:creationId xmlns:a16="http://schemas.microsoft.com/office/drawing/2014/main" id="{A9ED9C8C-627E-49D1-A576-B19A307081FB}"/>
                </a:ext>
              </a:extLst>
            </xdr:cNvPr>
            <xdr:cNvSpPr txBox="1"/>
          </xdr:nvSpPr>
          <xdr:spPr>
            <a:xfrm>
              <a:off x="5784767" y="1889760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𝐻+30</a:t>
              </a:r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Fallback>
    </mc:AlternateContent>
    <xdr:clientData/>
  </xdr:oneCellAnchor>
  <xdr:twoCellAnchor editAs="oneCell">
    <xdr:from>
      <xdr:col>5</xdr:col>
      <xdr:colOff>0</xdr:colOff>
      <xdr:row>24</xdr:row>
      <xdr:rowOff>0</xdr:rowOff>
    </xdr:from>
    <xdr:to>
      <xdr:col>6</xdr:col>
      <xdr:colOff>38962</xdr:colOff>
      <xdr:row>38</xdr:row>
      <xdr:rowOff>170018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91FA9D0-6C66-4128-80C9-4493EC307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4060" y="3307080"/>
          <a:ext cx="1951582" cy="3477098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6</xdr:col>
      <xdr:colOff>31341</xdr:colOff>
      <xdr:row>53</xdr:row>
      <xdr:rowOff>184546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CB368961-363C-4B80-BBB5-B0DB4AE17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814060" y="7086600"/>
          <a:ext cx="1943961" cy="3255406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6</xdr:col>
      <xdr:colOff>46583</xdr:colOff>
      <xdr:row>70</xdr:row>
      <xdr:rowOff>185260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47E561D8-7233-4171-8A2B-40D9C3117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814060" y="10866120"/>
          <a:ext cx="1959203" cy="349234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4</xdr:col>
      <xdr:colOff>426005</xdr:colOff>
      <xdr:row>30</xdr:row>
      <xdr:rowOff>151454</xdr:rowOff>
    </xdr:to>
    <xdr:pic>
      <xdr:nvPicPr>
        <xdr:cNvPr id="13" name="図 12">
          <a:extLst>
            <a:ext uri="{FF2B5EF4-FFF2-40B4-BE49-F238E27FC236}">
              <a16:creationId xmlns:a16="http://schemas.microsoft.com/office/drawing/2014/main" id="{9B17FCAF-DB02-4926-8B06-452E6042A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79714" y="3352800"/>
          <a:ext cx="4301320" cy="158836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30</xdr:row>
      <xdr:rowOff>163286</xdr:rowOff>
    </xdr:from>
    <xdr:to>
      <xdr:col>4</xdr:col>
      <xdr:colOff>441246</xdr:colOff>
      <xdr:row>37</xdr:row>
      <xdr:rowOff>75255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4CBA5AD5-FF65-475E-B625-37CFE5575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79714" y="4953000"/>
          <a:ext cx="4316561" cy="158836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37</xdr:row>
      <xdr:rowOff>87086</xdr:rowOff>
    </xdr:from>
    <xdr:to>
      <xdr:col>4</xdr:col>
      <xdr:colOff>448867</xdr:colOff>
      <xdr:row>50</xdr:row>
      <xdr:rowOff>17694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198E0A9A-C7E3-4008-8451-B47457BFD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79714" y="6553200"/>
          <a:ext cx="4324182" cy="304392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50</xdr:row>
      <xdr:rowOff>174171</xdr:rowOff>
    </xdr:from>
    <xdr:to>
      <xdr:col>4</xdr:col>
      <xdr:colOff>472618</xdr:colOff>
      <xdr:row>57</xdr:row>
      <xdr:rowOff>141067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A46271FC-FB76-4EC4-8195-6F1C43D17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979714" y="9753600"/>
          <a:ext cx="4347933" cy="164329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58</xdr:row>
      <xdr:rowOff>87086</xdr:rowOff>
    </xdr:from>
    <xdr:to>
      <xdr:col>4</xdr:col>
      <xdr:colOff>472618</xdr:colOff>
      <xdr:row>71</xdr:row>
      <xdr:rowOff>191778</xdr:rowOff>
    </xdr:to>
    <xdr:pic>
      <xdr:nvPicPr>
        <xdr:cNvPr id="17" name="図 16">
          <a:extLst>
            <a:ext uri="{FF2B5EF4-FFF2-40B4-BE49-F238E27FC236}">
              <a16:creationId xmlns:a16="http://schemas.microsoft.com/office/drawing/2014/main" id="{B53904BF-48CF-49C1-8C1A-B6792DF09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79714" y="11582400"/>
          <a:ext cx="4347933" cy="321800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72</xdr:row>
      <xdr:rowOff>163286</xdr:rowOff>
    </xdr:from>
    <xdr:to>
      <xdr:col>4</xdr:col>
      <xdr:colOff>464997</xdr:colOff>
      <xdr:row>79</xdr:row>
      <xdr:rowOff>60903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8567616B-7C0F-45EF-B8A9-C566418F1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79714" y="15011400"/>
          <a:ext cx="4340312" cy="157401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79</xdr:row>
      <xdr:rowOff>87086</xdr:rowOff>
    </xdr:from>
    <xdr:to>
      <xdr:col>4</xdr:col>
      <xdr:colOff>464997</xdr:colOff>
      <xdr:row>86</xdr:row>
      <xdr:rowOff>38740</xdr:rowOff>
    </xdr:to>
    <xdr:pic>
      <xdr:nvPicPr>
        <xdr:cNvPr id="19" name="図 18">
          <a:extLst>
            <a:ext uri="{FF2B5EF4-FFF2-40B4-BE49-F238E27FC236}">
              <a16:creationId xmlns:a16="http://schemas.microsoft.com/office/drawing/2014/main" id="{08D26B7A-F5FC-4B8F-B398-D53829E44B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979714" y="16611600"/>
          <a:ext cx="4340312" cy="162805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4</xdr:col>
      <xdr:colOff>472618</xdr:colOff>
      <xdr:row>99</xdr:row>
      <xdr:rowOff>213932</xdr:rowOff>
    </xdr:to>
    <xdr:pic>
      <xdr:nvPicPr>
        <xdr:cNvPr id="20" name="図 19">
          <a:extLst>
            <a:ext uri="{FF2B5EF4-FFF2-40B4-BE49-F238E27FC236}">
              <a16:creationId xmlns:a16="http://schemas.microsoft.com/office/drawing/2014/main" id="{2B6ADA26-3225-45B9-850B-5B561D7B6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979714" y="18440400"/>
          <a:ext cx="4347933" cy="308776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100</xdr:row>
      <xdr:rowOff>87086</xdr:rowOff>
    </xdr:from>
    <xdr:to>
      <xdr:col>4</xdr:col>
      <xdr:colOff>472618</xdr:colOff>
      <xdr:row>110</xdr:row>
      <xdr:rowOff>76810</xdr:rowOff>
    </xdr:to>
    <xdr:pic>
      <xdr:nvPicPr>
        <xdr:cNvPr id="21" name="図 20">
          <a:extLst>
            <a:ext uri="{FF2B5EF4-FFF2-40B4-BE49-F238E27FC236}">
              <a16:creationId xmlns:a16="http://schemas.microsoft.com/office/drawing/2014/main" id="{F104F2FF-07A7-490A-BBC2-F9D70755D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979714" y="21640800"/>
          <a:ext cx="4347933" cy="238458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110</xdr:row>
      <xdr:rowOff>206829</xdr:rowOff>
    </xdr:from>
    <xdr:to>
      <xdr:col>4</xdr:col>
      <xdr:colOff>472618</xdr:colOff>
      <xdr:row>120</xdr:row>
      <xdr:rowOff>196552</xdr:rowOff>
    </xdr:to>
    <xdr:pic>
      <xdr:nvPicPr>
        <xdr:cNvPr id="22" name="図 21">
          <a:extLst>
            <a:ext uri="{FF2B5EF4-FFF2-40B4-BE49-F238E27FC236}">
              <a16:creationId xmlns:a16="http://schemas.microsoft.com/office/drawing/2014/main" id="{F7CA388C-27ED-4EC1-A6FA-D9074D91B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979714" y="24155400"/>
          <a:ext cx="4347933" cy="238458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121</xdr:row>
      <xdr:rowOff>87086</xdr:rowOff>
    </xdr:from>
    <xdr:to>
      <xdr:col>4</xdr:col>
      <xdr:colOff>503101</xdr:colOff>
      <xdr:row>131</xdr:row>
      <xdr:rowOff>76811</xdr:rowOff>
    </xdr:to>
    <xdr:pic>
      <xdr:nvPicPr>
        <xdr:cNvPr id="23" name="図 22">
          <a:extLst>
            <a:ext uri="{FF2B5EF4-FFF2-40B4-BE49-F238E27FC236}">
              <a16:creationId xmlns:a16="http://schemas.microsoft.com/office/drawing/2014/main" id="{2C6DA81B-2F9B-4131-846A-777FA2298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979714" y="26670000"/>
          <a:ext cx="4378416" cy="238458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131</xdr:row>
      <xdr:rowOff>206829</xdr:rowOff>
    </xdr:from>
    <xdr:to>
      <xdr:col>4</xdr:col>
      <xdr:colOff>464997</xdr:colOff>
      <xdr:row>141</xdr:row>
      <xdr:rowOff>196552</xdr:rowOff>
    </xdr:to>
    <xdr:pic>
      <xdr:nvPicPr>
        <xdr:cNvPr id="24" name="図 23">
          <a:extLst>
            <a:ext uri="{FF2B5EF4-FFF2-40B4-BE49-F238E27FC236}">
              <a16:creationId xmlns:a16="http://schemas.microsoft.com/office/drawing/2014/main" id="{6BA93842-8B30-4C8D-83C7-A23E7971A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979714" y="29184600"/>
          <a:ext cx="4340312" cy="238458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142</xdr:row>
      <xdr:rowOff>87086</xdr:rowOff>
    </xdr:from>
    <xdr:to>
      <xdr:col>4</xdr:col>
      <xdr:colOff>464997</xdr:colOff>
      <xdr:row>152</xdr:row>
      <xdr:rowOff>137776</xdr:rowOff>
    </xdr:to>
    <xdr:pic>
      <xdr:nvPicPr>
        <xdr:cNvPr id="25" name="図 24">
          <a:extLst>
            <a:ext uri="{FF2B5EF4-FFF2-40B4-BE49-F238E27FC236}">
              <a16:creationId xmlns:a16="http://schemas.microsoft.com/office/drawing/2014/main" id="{F6200121-8653-42C4-86AA-E9B8ECE2F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979714" y="31699200"/>
          <a:ext cx="4340312" cy="244554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152</xdr:row>
      <xdr:rowOff>206829</xdr:rowOff>
    </xdr:from>
    <xdr:to>
      <xdr:col>4</xdr:col>
      <xdr:colOff>464997</xdr:colOff>
      <xdr:row>162</xdr:row>
      <xdr:rowOff>181310</xdr:rowOff>
    </xdr:to>
    <xdr:pic>
      <xdr:nvPicPr>
        <xdr:cNvPr id="26" name="図 25">
          <a:extLst>
            <a:ext uri="{FF2B5EF4-FFF2-40B4-BE49-F238E27FC236}">
              <a16:creationId xmlns:a16="http://schemas.microsoft.com/office/drawing/2014/main" id="{61AC2F63-1E63-48F9-A455-75DC203EA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979714" y="34213800"/>
          <a:ext cx="4340312" cy="2369339"/>
        </a:xfrm>
        <a:prstGeom prst="rect">
          <a:avLst/>
        </a:prstGeom>
      </xdr:spPr>
    </xdr:pic>
    <xdr:clientData/>
  </xdr:twoCellAnchor>
  <xdr:twoCellAnchor>
    <xdr:from>
      <xdr:col>1</xdr:col>
      <xdr:colOff>22860</xdr:colOff>
      <xdr:row>79</xdr:row>
      <xdr:rowOff>117566</xdr:rowOff>
    </xdr:from>
    <xdr:to>
      <xdr:col>4</xdr:col>
      <xdr:colOff>475705</xdr:colOff>
      <xdr:row>87</xdr:row>
      <xdr:rowOff>15240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0B77C963-EC3B-49C0-99CD-DC7628C86936}"/>
            </a:ext>
          </a:extLst>
        </xdr:cNvPr>
        <xdr:cNvCxnSpPr/>
      </xdr:nvCxnSpPr>
      <xdr:spPr>
        <a:xfrm>
          <a:off x="1002574" y="16642080"/>
          <a:ext cx="4328160" cy="181356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0</xdr:colOff>
      <xdr:row>8</xdr:row>
      <xdr:rowOff>0</xdr:rowOff>
    </xdr:from>
    <xdr:ext cx="2451569" cy="108023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6" name="テキスト ボックス 45">
              <a:extLst>
                <a:ext uri="{FF2B5EF4-FFF2-40B4-BE49-F238E27FC236}">
                  <a16:creationId xmlns:a16="http://schemas.microsoft.com/office/drawing/2014/main" id="{0FDF622B-1C3A-4C07-9C53-1271993B4F8E}"/>
                </a:ext>
              </a:extLst>
            </xdr:cNvPr>
            <xdr:cNvSpPr txBox="1"/>
          </xdr:nvSpPr>
          <xdr:spPr>
            <a:xfrm>
              <a:off x="969818" y="1884218"/>
              <a:ext cx="2451569" cy="1080232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f>
                    <m:fPr>
                      <m:ctrlPr>
                        <a:rPr kumimoji="1" lang="en-US" altLang="ja-JP" sz="18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𝑊</m:t>
                      </m:r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−5</m:t>
                      </m:r>
                    </m:num>
                    <m:den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2</m:t>
                      </m:r>
                    </m:den>
                  </m:f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−2</m:t>
                  </m:r>
                </m:oMath>
              </a14:m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Choice>
      <mc:Fallback xmlns="">
        <xdr:sp macro="" textlink="">
          <xdr:nvSpPr>
            <xdr:cNvPr id="46" name="テキスト ボックス 45">
              <a:extLst>
                <a:ext uri="{FF2B5EF4-FFF2-40B4-BE49-F238E27FC236}">
                  <a16:creationId xmlns:a16="http://schemas.microsoft.com/office/drawing/2014/main" id="{0FDF622B-1C3A-4C07-9C53-1271993B4F8E}"/>
                </a:ext>
              </a:extLst>
            </xdr:cNvPr>
            <xdr:cNvSpPr txBox="1"/>
          </xdr:nvSpPr>
          <xdr:spPr>
            <a:xfrm>
              <a:off x="969818" y="1884218"/>
              <a:ext cx="2451569" cy="1080232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𝑊−5)/2  −2</a:t>
              </a:r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Fallback>
    </mc:AlternateContent>
    <xdr:clientData/>
  </xdr:oneCellAnchor>
  <xdr:twoCellAnchor editAs="oneCell">
    <xdr:from>
      <xdr:col>1</xdr:col>
      <xdr:colOff>0</xdr:colOff>
      <xdr:row>17</xdr:row>
      <xdr:rowOff>0</xdr:rowOff>
    </xdr:from>
    <xdr:to>
      <xdr:col>3</xdr:col>
      <xdr:colOff>521958</xdr:colOff>
      <xdr:row>22</xdr:row>
      <xdr:rowOff>75168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75D229C-980A-4BBE-AA4A-D61EE8287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969818" y="4003964"/>
          <a:ext cx="3403704" cy="125280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8</xdr:row>
      <xdr:rowOff>0</xdr:rowOff>
    </xdr:from>
    <xdr:ext cx="2451569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テキスト ボックス 2">
              <a:extLst>
                <a:ext uri="{FF2B5EF4-FFF2-40B4-BE49-F238E27FC236}">
                  <a16:creationId xmlns:a16="http://schemas.microsoft.com/office/drawing/2014/main" id="{FA084194-CBFC-40E4-9CA0-0B6223A2D921}"/>
                </a:ext>
              </a:extLst>
            </xdr:cNvPr>
            <xdr:cNvSpPr txBox="1"/>
          </xdr:nvSpPr>
          <xdr:spPr>
            <a:xfrm>
              <a:off x="979714" y="1915886"/>
              <a:ext cx="2451569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𝑊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−7</m:t>
                  </m:r>
                </m:oMath>
              </a14:m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Choice>
      <mc:Fallback xmlns="">
        <xdr:sp macro="" textlink="">
          <xdr:nvSpPr>
            <xdr:cNvPr id="3" name="テキスト ボックス 2">
              <a:extLst>
                <a:ext uri="{FF2B5EF4-FFF2-40B4-BE49-F238E27FC236}">
                  <a16:creationId xmlns:a16="http://schemas.microsoft.com/office/drawing/2014/main" id="{FA084194-CBFC-40E4-9CA0-0B6223A2D921}"/>
                </a:ext>
              </a:extLst>
            </xdr:cNvPr>
            <xdr:cNvSpPr txBox="1"/>
          </xdr:nvSpPr>
          <xdr:spPr>
            <a:xfrm>
              <a:off x="979714" y="1915886"/>
              <a:ext cx="2451569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𝑊 −7</a:t>
              </a:r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Fallback>
    </mc:AlternateContent>
    <xdr:clientData/>
  </xdr:oneCellAnchor>
  <xdr:twoCellAnchor editAs="oneCell">
    <xdr:from>
      <xdr:col>1</xdr:col>
      <xdr:colOff>0</xdr:colOff>
      <xdr:row>23</xdr:row>
      <xdr:rowOff>0</xdr:rowOff>
    </xdr:from>
    <xdr:to>
      <xdr:col>5</xdr:col>
      <xdr:colOff>795045</xdr:colOff>
      <xdr:row>32</xdr:row>
      <xdr:rowOff>219798</xdr:rowOff>
    </xdr:to>
    <xdr:pic>
      <xdr:nvPicPr>
        <xdr:cNvPr id="23" name="図 22">
          <a:extLst>
            <a:ext uri="{FF2B5EF4-FFF2-40B4-BE49-F238E27FC236}">
              <a16:creationId xmlns:a16="http://schemas.microsoft.com/office/drawing/2014/main" id="{0CF168A2-9391-630E-2E59-F4A649EED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9818" y="3061855"/>
          <a:ext cx="5616427" cy="233954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5</xdr:col>
      <xdr:colOff>764562</xdr:colOff>
      <xdr:row>43</xdr:row>
      <xdr:rowOff>22373</xdr:rowOff>
    </xdr:to>
    <xdr:pic>
      <xdr:nvPicPr>
        <xdr:cNvPr id="25" name="図 24">
          <a:extLst>
            <a:ext uri="{FF2B5EF4-FFF2-40B4-BE49-F238E27FC236}">
              <a16:creationId xmlns:a16="http://schemas.microsoft.com/office/drawing/2014/main" id="{FB50118A-0C0C-A160-1B55-28B43A117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9818" y="5417127"/>
          <a:ext cx="5585944" cy="2377646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8</xdr:row>
      <xdr:rowOff>0</xdr:rowOff>
    </xdr:from>
    <xdr:ext cx="1794915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テキスト ボックス 29">
              <a:extLst>
                <a:ext uri="{FF2B5EF4-FFF2-40B4-BE49-F238E27FC236}">
                  <a16:creationId xmlns:a16="http://schemas.microsoft.com/office/drawing/2014/main" id="{F2E642B4-083C-449E-8470-1E3F22FB1D1A}"/>
                </a:ext>
              </a:extLst>
            </xdr:cNvPr>
            <xdr:cNvSpPr txBox="1"/>
          </xdr:nvSpPr>
          <xdr:spPr>
            <a:xfrm>
              <a:off x="5791200" y="1884218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+30</m:t>
                  </m:r>
                </m:oMath>
              </a14:m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Choice>
      <mc:Fallback xmlns="">
        <xdr:sp macro="" textlink="">
          <xdr:nvSpPr>
            <xdr:cNvPr id="30" name="テキスト ボックス 29">
              <a:extLst>
                <a:ext uri="{FF2B5EF4-FFF2-40B4-BE49-F238E27FC236}">
                  <a16:creationId xmlns:a16="http://schemas.microsoft.com/office/drawing/2014/main" id="{F2E642B4-083C-449E-8470-1E3F22FB1D1A}"/>
                </a:ext>
              </a:extLst>
            </xdr:cNvPr>
            <xdr:cNvSpPr txBox="1"/>
          </xdr:nvSpPr>
          <xdr:spPr>
            <a:xfrm>
              <a:off x="5791200" y="1884218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𝐻+30</a:t>
              </a:r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Fallback>
    </mc:AlternateContent>
    <xdr:clientData/>
  </xdr:oneCellAnchor>
  <xdr:twoCellAnchor editAs="oneCell">
    <xdr:from>
      <xdr:col>1</xdr:col>
      <xdr:colOff>0</xdr:colOff>
      <xdr:row>17</xdr:row>
      <xdr:rowOff>0</xdr:rowOff>
    </xdr:from>
    <xdr:to>
      <xdr:col>3</xdr:col>
      <xdr:colOff>501827</xdr:colOff>
      <xdr:row>22</xdr:row>
      <xdr:rowOff>79773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DAB03DD5-5FCC-A23C-1841-A078D1441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69818" y="4003964"/>
          <a:ext cx="3383573" cy="125740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24</xdr:row>
      <xdr:rowOff>0</xdr:rowOff>
    </xdr:from>
    <xdr:to>
      <xdr:col>3</xdr:col>
      <xdr:colOff>312698</xdr:colOff>
      <xdr:row>45</xdr:row>
      <xdr:rowOff>168091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19928215-CCD0-4935-ACF4-EDB977E0B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9714" y="3352800"/>
          <a:ext cx="3208298" cy="519729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8</xdr:row>
      <xdr:rowOff>0</xdr:rowOff>
    </xdr:from>
    <xdr:ext cx="2451569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F5080760-DECE-4389-8A37-29FBDB74B5D1}"/>
                </a:ext>
              </a:extLst>
            </xdr:cNvPr>
            <xdr:cNvSpPr txBox="1"/>
          </xdr:nvSpPr>
          <xdr:spPr>
            <a:xfrm>
              <a:off x="979714" y="1915886"/>
              <a:ext cx="2451569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𝑊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−31</m:t>
                  </m:r>
                </m:oMath>
              </a14:m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Choice>
      <mc:Fallback xmlns="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F5080760-DECE-4389-8A37-29FBDB74B5D1}"/>
                </a:ext>
              </a:extLst>
            </xdr:cNvPr>
            <xdr:cNvSpPr txBox="1"/>
          </xdr:nvSpPr>
          <xdr:spPr>
            <a:xfrm>
              <a:off x="979714" y="1915886"/>
              <a:ext cx="2451569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𝑊 −31</a:t>
              </a:r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Fallback>
    </mc:AlternateContent>
    <xdr:clientData/>
  </xdr:oneCellAnchor>
  <xdr:oneCellAnchor>
    <xdr:from>
      <xdr:col>5</xdr:col>
      <xdr:colOff>0</xdr:colOff>
      <xdr:row>8</xdr:row>
      <xdr:rowOff>0</xdr:rowOff>
    </xdr:from>
    <xdr:ext cx="1794915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テキスト ボックス 5">
              <a:extLst>
                <a:ext uri="{FF2B5EF4-FFF2-40B4-BE49-F238E27FC236}">
                  <a16:creationId xmlns:a16="http://schemas.microsoft.com/office/drawing/2014/main" id="{58D71899-81B7-44C6-9CA3-00BCF260F907}"/>
                </a:ext>
              </a:extLst>
            </xdr:cNvPr>
            <xdr:cNvSpPr txBox="1"/>
          </xdr:nvSpPr>
          <xdr:spPr>
            <a:xfrm>
              <a:off x="5814060" y="1889760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+30</m:t>
                  </m:r>
                </m:oMath>
              </a14:m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Choice>
      <mc:Fallback xmlns="">
        <xdr:sp macro="" textlink="">
          <xdr:nvSpPr>
            <xdr:cNvPr id="6" name="テキスト ボックス 5">
              <a:extLst>
                <a:ext uri="{FF2B5EF4-FFF2-40B4-BE49-F238E27FC236}">
                  <a16:creationId xmlns:a16="http://schemas.microsoft.com/office/drawing/2014/main" id="{58D71899-81B7-44C6-9CA3-00BCF260F907}"/>
                </a:ext>
              </a:extLst>
            </xdr:cNvPr>
            <xdr:cNvSpPr txBox="1"/>
          </xdr:nvSpPr>
          <xdr:spPr>
            <a:xfrm>
              <a:off x="5814060" y="1889760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𝐻+30</a:t>
              </a:r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Fallback>
    </mc:AlternateContent>
    <xdr:clientData/>
  </xdr:oneCellAnchor>
  <xdr:twoCellAnchor editAs="oneCell">
    <xdr:from>
      <xdr:col>1</xdr:col>
      <xdr:colOff>0</xdr:colOff>
      <xdr:row>17</xdr:row>
      <xdr:rowOff>0</xdr:rowOff>
    </xdr:from>
    <xdr:to>
      <xdr:col>3</xdr:col>
      <xdr:colOff>501827</xdr:colOff>
      <xdr:row>22</xdr:row>
      <xdr:rowOff>79773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C0E461B3-A675-4B9C-9D31-915B7620B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9818" y="4003964"/>
          <a:ext cx="3383573" cy="125740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946067</xdr:colOff>
      <xdr:row>8</xdr:row>
      <xdr:rowOff>0</xdr:rowOff>
    </xdr:from>
    <xdr:ext cx="1794915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11D030B6-E3A0-4062-915C-88E4A83A539B}"/>
                </a:ext>
              </a:extLst>
            </xdr:cNvPr>
            <xdr:cNvSpPr txBox="1"/>
          </xdr:nvSpPr>
          <xdr:spPr>
            <a:xfrm>
              <a:off x="5801096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+30</m:t>
                  </m:r>
                </m:oMath>
              </a14:m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Choice>
      <mc:Fallback xmlns="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11D030B6-E3A0-4062-915C-88E4A83A539B}"/>
                </a:ext>
              </a:extLst>
            </xdr:cNvPr>
            <xdr:cNvSpPr txBox="1"/>
          </xdr:nvSpPr>
          <xdr:spPr>
            <a:xfrm>
              <a:off x="5801096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𝐻+30</a:t>
              </a:r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Fallback>
    </mc:AlternateContent>
    <xdr:clientData/>
  </xdr:oneCellAnchor>
  <xdr:oneCellAnchor>
    <xdr:from>
      <xdr:col>1</xdr:col>
      <xdr:colOff>0</xdr:colOff>
      <xdr:row>8</xdr:row>
      <xdr:rowOff>0</xdr:rowOff>
    </xdr:from>
    <xdr:ext cx="2451569" cy="108023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A3130AB7-FEE2-4601-8C57-8CB932FFF471}"/>
                </a:ext>
              </a:extLst>
            </xdr:cNvPr>
            <xdr:cNvSpPr txBox="1"/>
          </xdr:nvSpPr>
          <xdr:spPr>
            <a:xfrm>
              <a:off x="979714" y="1915886"/>
              <a:ext cx="2451569" cy="1080232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f>
                    <m:fPr>
                      <m:ctrlPr>
                        <a:rPr kumimoji="1" lang="en-US" altLang="ja-JP" sz="18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𝑊</m:t>
                      </m:r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−5</m:t>
                      </m:r>
                    </m:num>
                    <m:den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den>
                  </m:f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−2</m:t>
                  </m:r>
                </m:oMath>
              </a14:m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Choice>
      <mc:Fallback xmlns=""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A3130AB7-FEE2-4601-8C57-8CB932FFF471}"/>
                </a:ext>
              </a:extLst>
            </xdr:cNvPr>
            <xdr:cNvSpPr txBox="1"/>
          </xdr:nvSpPr>
          <xdr:spPr>
            <a:xfrm>
              <a:off x="979714" y="1915886"/>
              <a:ext cx="2451569" cy="1080232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𝑊−5)/𝑛  −2</a:t>
              </a:r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Fallback>
    </mc:AlternateContent>
    <xdr:clientData/>
  </xdr:oneCellAnchor>
  <xdr:twoCellAnchor editAs="oneCell">
    <xdr:from>
      <xdr:col>1</xdr:col>
      <xdr:colOff>0</xdr:colOff>
      <xdr:row>24</xdr:row>
      <xdr:rowOff>0</xdr:rowOff>
    </xdr:from>
    <xdr:to>
      <xdr:col>5</xdr:col>
      <xdr:colOff>759666</xdr:colOff>
      <xdr:row>33</xdr:row>
      <xdr:rowOff>121826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D54BF0BF-5A1B-4B0E-9FC5-74891AD4E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9714" y="3352800"/>
          <a:ext cx="5614695" cy="227719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5</xdr:col>
      <xdr:colOff>729183</xdr:colOff>
      <xdr:row>43</xdr:row>
      <xdr:rowOff>153002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74CE60B2-0229-4AFB-BC8F-1F1D0D4B75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9714" y="5747657"/>
          <a:ext cx="5584212" cy="230837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3</xdr:col>
      <xdr:colOff>487973</xdr:colOff>
      <xdr:row>22</xdr:row>
      <xdr:rowOff>59980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E8254F52-DEBA-4168-9F05-3D17AB575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9714" y="4071257"/>
          <a:ext cx="3383573" cy="125740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946067</xdr:colOff>
      <xdr:row>8</xdr:row>
      <xdr:rowOff>0</xdr:rowOff>
    </xdr:from>
    <xdr:ext cx="1794915" cy="10451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C9383921-780E-4107-8787-70FC20357134}"/>
                </a:ext>
              </a:extLst>
            </xdr:cNvPr>
            <xdr:cNvSpPr txBox="1"/>
          </xdr:nvSpPr>
          <xdr:spPr>
            <a:xfrm>
              <a:off x="5801096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+30</m:t>
                  </m:r>
                </m:oMath>
              </a14:m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Choice>
      <mc:Fallback xmlns="">
        <xdr:sp macro="" textlink="">
          <xdr:nvSpPr>
            <xdr:cNvPr id="4" name="テキスト ボックス 3">
              <a:extLst>
                <a:ext uri="{FF2B5EF4-FFF2-40B4-BE49-F238E27FC236}">
                  <a16:creationId xmlns:a16="http://schemas.microsoft.com/office/drawing/2014/main" id="{C9383921-780E-4107-8787-70FC20357134}"/>
                </a:ext>
              </a:extLst>
            </xdr:cNvPr>
            <xdr:cNvSpPr txBox="1"/>
          </xdr:nvSpPr>
          <xdr:spPr>
            <a:xfrm>
              <a:off x="5801096" y="1915886"/>
              <a:ext cx="1794915" cy="1045158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高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𝐻+30</a:t>
              </a:r>
              <a:endParaRPr lang="ja-JP" altLang="ja-JP" sz="1800">
                <a:effectLst/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mc:Fallback>
    </mc:AlternateContent>
    <xdr:clientData/>
  </xdr:oneCellAnchor>
  <xdr:oneCellAnchor>
    <xdr:from>
      <xdr:col>1</xdr:col>
      <xdr:colOff>0</xdr:colOff>
      <xdr:row>8</xdr:row>
      <xdr:rowOff>0</xdr:rowOff>
    </xdr:from>
    <xdr:ext cx="2451569" cy="108023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BFFF216B-BB42-4C22-AC19-1E486F9C2D47}"/>
                </a:ext>
              </a:extLst>
            </xdr:cNvPr>
            <xdr:cNvSpPr txBox="1"/>
          </xdr:nvSpPr>
          <xdr:spPr>
            <a:xfrm>
              <a:off x="979714" y="1915886"/>
              <a:ext cx="2451569" cy="1080232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14:m>
                <m:oMath xmlns:m="http://schemas.openxmlformats.org/officeDocument/2006/math">
                  <m:r>
                    <a:rPr kumimoji="1" lang="ja-JP" altLang="ja-JP" sz="180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：</m:t>
                  </m:r>
                  <m:f>
                    <m:fPr>
                      <m:ctrlPr>
                        <a:rPr kumimoji="1" lang="en-US" altLang="ja-JP" sz="180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𝑊</m:t>
                      </m:r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−29</m:t>
                      </m:r>
                    </m:num>
                    <m:den>
                      <m:r>
                        <a:rPr kumimoji="1" lang="en-US" altLang="ja-JP" sz="18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den>
                  </m:f>
                  <m:r>
                    <a:rPr kumimoji="1" lang="en-US" altLang="ja-JP" sz="1800" b="0" i="1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−2</m:t>
                  </m:r>
                </m:oMath>
              </a14:m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Choice>
      <mc:Fallback xmlns=""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BFFF216B-BB42-4C22-AC19-1E486F9C2D47}"/>
                </a:ext>
              </a:extLst>
            </xdr:cNvPr>
            <xdr:cNvSpPr txBox="1"/>
          </xdr:nvSpPr>
          <xdr:spPr>
            <a:xfrm>
              <a:off x="979714" y="1915886"/>
              <a:ext cx="2451569" cy="1080232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ロールスクリーン製品</a:t>
              </a:r>
              <a:r>
                <a:rPr kumimoji="1" lang="ja-JP" altLang="en-US" sz="1600" b="1">
                  <a:latin typeface="Meiryo UI" panose="020B0604030504040204" pitchFamily="50" charset="-128"/>
                  <a:ea typeface="Meiryo UI" panose="020B0604030504040204" pitchFamily="50" charset="-128"/>
                </a:rPr>
                <a:t>幅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算出式</a:t>
              </a:r>
              <a:endParaRPr kumimoji="1" lang="en-US" altLang="ja-JP" sz="11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1" lang="ja-JP" altLang="ja-JP" sz="1800" b="0">
                  <a:solidFill>
                    <a:schemeClr val="tx1"/>
                  </a:solidFill>
                  <a:effectLst/>
                  <a:latin typeface="Meiryo UI" panose="020B0604030504040204" pitchFamily="50" charset="-128"/>
                  <a:ea typeface="Meiryo UI" panose="020B0604030504040204" pitchFamily="50" charset="-128"/>
                  <a:cs typeface="+mn-cs"/>
                </a:rPr>
                <a:t>式</a:t>
              </a:r>
              <a:r>
                <a:rPr kumimoji="1" lang="ja-JP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：</a:t>
              </a:r>
              <a:r>
                <a:rPr kumimoji="1" lang="en-US" altLang="ja-JP" sz="18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kumimoji="1" lang="en-US" altLang="ja-JP" sz="1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𝑊−29)/𝑛  −2</a:t>
              </a:r>
              <a:endParaRPr kumimoji="1" lang="en-US" altLang="ja-JP" sz="18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  <a:p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※L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字納まりの時は、</a:t>
              </a:r>
              <a:r>
                <a:rPr kumimoji="1" lang="en-US" altLang="ja-JP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WA or WB</a:t>
              </a:r>
              <a:r>
                <a:rPr kumimoji="1" lang="ja-JP" altLang="en-US" sz="1100">
                  <a:latin typeface="Meiryo UI" panose="020B0604030504040204" pitchFamily="50" charset="-128"/>
                  <a:ea typeface="Meiryo UI" panose="020B0604030504040204" pitchFamily="50" charset="-128"/>
                </a:rPr>
                <a:t>を参照</a:t>
              </a:r>
            </a:p>
          </xdr:txBody>
        </xdr:sp>
      </mc:Fallback>
    </mc:AlternateContent>
    <xdr:clientData/>
  </xdr:oneCellAnchor>
  <xdr:twoCellAnchor editAs="oneCell">
    <xdr:from>
      <xdr:col>1</xdr:col>
      <xdr:colOff>0</xdr:colOff>
      <xdr:row>24</xdr:row>
      <xdr:rowOff>0</xdr:rowOff>
    </xdr:from>
    <xdr:to>
      <xdr:col>3</xdr:col>
      <xdr:colOff>298844</xdr:colOff>
      <xdr:row>45</xdr:row>
      <xdr:rowOff>84964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AC1F9DAB-9B28-4BB1-81D7-F977B2ACC4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9714" y="3352800"/>
          <a:ext cx="3194444" cy="511416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3</xdr:col>
      <xdr:colOff>501827</xdr:colOff>
      <xdr:row>22</xdr:row>
      <xdr:rowOff>79773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98EA7BD-6133-4F91-8575-1034C14E9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9818" y="4003964"/>
          <a:ext cx="3383573" cy="12574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34D3-B548-4071-9A3E-44C6B459E654}">
  <dimension ref="A2:N32"/>
  <sheetViews>
    <sheetView showGridLines="0" tabSelected="1" zoomScale="40" zoomScaleNormal="40" workbookViewId="0"/>
  </sheetViews>
  <sheetFormatPr defaultRowHeight="19.5" x14ac:dyDescent="0.3"/>
  <cols>
    <col min="1" max="1" width="15.4140625" bestFit="1" customWidth="1"/>
    <col min="2" max="2" width="18.83203125" bestFit="1" customWidth="1"/>
    <col min="3" max="3" width="42.9140625" bestFit="1" customWidth="1"/>
    <col min="4" max="4" width="15.4140625" bestFit="1" customWidth="1"/>
    <col min="5" max="5" width="34.58203125" bestFit="1" customWidth="1"/>
    <col min="6" max="6" width="35.75" bestFit="1" customWidth="1"/>
    <col min="7" max="7" width="34.58203125" bestFit="1" customWidth="1"/>
    <col min="8" max="8" width="56" bestFit="1" customWidth="1"/>
    <col min="10" max="10" width="37.08203125" bestFit="1" customWidth="1"/>
    <col min="11" max="11" width="53.6640625" bestFit="1" customWidth="1"/>
    <col min="12" max="12" width="54.9140625" bestFit="1" customWidth="1"/>
    <col min="13" max="13" width="33.6640625" bestFit="1" customWidth="1"/>
  </cols>
  <sheetData>
    <row r="2" spans="1:14" ht="156.6" customHeight="1" x14ac:dyDescent="0.3">
      <c r="A2" s="30" t="s">
        <v>79</v>
      </c>
    </row>
    <row r="4" spans="1:14" ht="223.15" customHeight="1" x14ac:dyDescent="0.3">
      <c r="A4" s="13"/>
      <c r="B4" s="14" t="s">
        <v>11</v>
      </c>
      <c r="C4" s="13"/>
      <c r="D4" s="13"/>
      <c r="E4" s="15"/>
      <c r="F4" s="15"/>
      <c r="G4" s="15"/>
      <c r="H4" s="13"/>
      <c r="I4" s="11"/>
      <c r="J4" s="18" t="s">
        <v>65</v>
      </c>
      <c r="K4" s="19"/>
      <c r="L4" s="19"/>
      <c r="M4" s="20"/>
    </row>
    <row r="5" spans="1:14" s="3" customFormat="1" ht="33" x14ac:dyDescent="0.3">
      <c r="A5" s="24" t="s">
        <v>12</v>
      </c>
      <c r="B5" s="24" t="s">
        <v>15</v>
      </c>
      <c r="C5" s="24" t="s">
        <v>78</v>
      </c>
      <c r="D5" s="24" t="s">
        <v>39</v>
      </c>
      <c r="E5" s="25" t="s">
        <v>13</v>
      </c>
      <c r="F5" s="25"/>
      <c r="G5" s="25"/>
      <c r="H5" s="24" t="s">
        <v>24</v>
      </c>
      <c r="I5" s="12"/>
      <c r="J5" s="26" t="s">
        <v>78</v>
      </c>
      <c r="K5" s="28" t="s">
        <v>13</v>
      </c>
      <c r="L5" s="28"/>
      <c r="M5" s="26" t="s">
        <v>24</v>
      </c>
      <c r="N5" s="27"/>
    </row>
    <row r="6" spans="1:14" ht="33" x14ac:dyDescent="0.3">
      <c r="A6" s="32" t="s">
        <v>14</v>
      </c>
      <c r="B6" s="32" t="s">
        <v>16</v>
      </c>
      <c r="C6" s="17" t="s">
        <v>17</v>
      </c>
      <c r="D6" s="16" t="s">
        <v>40</v>
      </c>
      <c r="E6" s="22" t="s">
        <v>36</v>
      </c>
      <c r="F6" s="22" t="s">
        <v>37</v>
      </c>
      <c r="G6" s="22" t="s">
        <v>38</v>
      </c>
      <c r="H6" s="17"/>
      <c r="I6" s="11"/>
      <c r="J6" s="19" t="s">
        <v>17</v>
      </c>
      <c r="K6" s="23" t="s">
        <v>71</v>
      </c>
      <c r="L6" s="23" t="s">
        <v>72</v>
      </c>
      <c r="M6" s="19"/>
    </row>
    <row r="7" spans="1:14" ht="33" x14ac:dyDescent="0.3">
      <c r="A7" s="33"/>
      <c r="B7" s="33"/>
      <c r="C7" s="17" t="s">
        <v>18</v>
      </c>
      <c r="D7" s="16" t="s">
        <v>41</v>
      </c>
      <c r="E7" s="16" t="s">
        <v>35</v>
      </c>
      <c r="F7" s="16" t="s">
        <v>35</v>
      </c>
      <c r="G7" s="16" t="s">
        <v>35</v>
      </c>
      <c r="H7" s="17" t="s">
        <v>31</v>
      </c>
      <c r="I7" s="11"/>
      <c r="J7" s="19" t="s">
        <v>66</v>
      </c>
      <c r="K7" s="23" t="s">
        <v>71</v>
      </c>
      <c r="L7" s="23" t="s">
        <v>72</v>
      </c>
      <c r="M7" s="19"/>
    </row>
    <row r="8" spans="1:14" ht="33" x14ac:dyDescent="0.3">
      <c r="A8" s="33"/>
      <c r="B8" s="33"/>
      <c r="C8" s="17" t="s">
        <v>19</v>
      </c>
      <c r="D8" s="16" t="s">
        <v>42</v>
      </c>
      <c r="E8" s="35" t="s">
        <v>36</v>
      </c>
      <c r="F8" s="35" t="s">
        <v>37</v>
      </c>
      <c r="G8" s="35" t="s">
        <v>38</v>
      </c>
      <c r="H8" s="17"/>
      <c r="I8" s="11"/>
      <c r="J8" s="19" t="s">
        <v>67</v>
      </c>
      <c r="K8" s="23" t="s">
        <v>73</v>
      </c>
      <c r="L8" s="23" t="s">
        <v>74</v>
      </c>
      <c r="M8" s="19" t="s">
        <v>70</v>
      </c>
    </row>
    <row r="9" spans="1:14" ht="33" x14ac:dyDescent="0.3">
      <c r="A9" s="33"/>
      <c r="B9" s="34"/>
      <c r="C9" s="17" t="s">
        <v>20</v>
      </c>
      <c r="D9" s="16" t="s">
        <v>43</v>
      </c>
      <c r="E9" s="36"/>
      <c r="F9" s="36"/>
      <c r="G9" s="36"/>
      <c r="H9" s="17"/>
      <c r="I9" s="11"/>
      <c r="J9" s="19" t="s">
        <v>68</v>
      </c>
      <c r="K9" s="21" t="s">
        <v>35</v>
      </c>
      <c r="L9" s="21" t="s">
        <v>35</v>
      </c>
      <c r="M9" s="19" t="s">
        <v>31</v>
      </c>
    </row>
    <row r="10" spans="1:14" ht="33" x14ac:dyDescent="0.3">
      <c r="A10" s="33"/>
      <c r="B10" s="32" t="s">
        <v>21</v>
      </c>
      <c r="C10" s="17" t="s">
        <v>17</v>
      </c>
      <c r="D10" s="16" t="s">
        <v>44</v>
      </c>
      <c r="E10" s="36"/>
      <c r="F10" s="36"/>
      <c r="G10" s="36"/>
      <c r="H10" s="17"/>
      <c r="I10" s="11"/>
      <c r="J10" s="19" t="s">
        <v>69</v>
      </c>
      <c r="K10" s="21" t="s">
        <v>35</v>
      </c>
      <c r="L10" s="21" t="s">
        <v>35</v>
      </c>
      <c r="M10" s="19" t="s">
        <v>31</v>
      </c>
    </row>
    <row r="11" spans="1:14" ht="33" x14ac:dyDescent="0.3">
      <c r="A11" s="33"/>
      <c r="B11" s="33"/>
      <c r="C11" s="17" t="s">
        <v>19</v>
      </c>
      <c r="D11" s="16" t="s">
        <v>45</v>
      </c>
      <c r="E11" s="36"/>
      <c r="F11" s="36"/>
      <c r="G11" s="36"/>
      <c r="H11" s="17"/>
      <c r="I11" s="11"/>
      <c r="J11" s="19" t="s">
        <v>18</v>
      </c>
      <c r="K11" s="21" t="s">
        <v>35</v>
      </c>
      <c r="L11" s="21" t="s">
        <v>35</v>
      </c>
      <c r="M11" s="19" t="s">
        <v>31</v>
      </c>
    </row>
    <row r="12" spans="1:14" ht="33" x14ac:dyDescent="0.3">
      <c r="A12" s="33"/>
      <c r="B12" s="34"/>
      <c r="C12" s="17" t="s">
        <v>20</v>
      </c>
      <c r="D12" s="16" t="s">
        <v>46</v>
      </c>
      <c r="E12" s="36"/>
      <c r="F12" s="36"/>
      <c r="G12" s="36"/>
      <c r="H12" s="17"/>
      <c r="I12" s="11"/>
      <c r="J12" s="11"/>
      <c r="K12" s="11"/>
      <c r="L12" s="11"/>
      <c r="M12" s="11"/>
    </row>
    <row r="13" spans="1:14" ht="33" x14ac:dyDescent="0.3">
      <c r="A13" s="33"/>
      <c r="B13" s="32" t="s">
        <v>22</v>
      </c>
      <c r="C13" s="17" t="s">
        <v>17</v>
      </c>
      <c r="D13" s="16" t="s">
        <v>47</v>
      </c>
      <c r="E13" s="37"/>
      <c r="F13" s="37"/>
      <c r="G13" s="37"/>
      <c r="H13" s="17"/>
      <c r="I13" s="11"/>
      <c r="J13" s="11"/>
      <c r="K13" s="11"/>
      <c r="L13" s="11"/>
      <c r="M13" s="11"/>
    </row>
    <row r="14" spans="1:14" ht="33" x14ac:dyDescent="0.3">
      <c r="A14" s="33"/>
      <c r="B14" s="33"/>
      <c r="C14" s="17" t="s">
        <v>18</v>
      </c>
      <c r="D14" s="16" t="s">
        <v>48</v>
      </c>
      <c r="E14" s="16" t="s">
        <v>35</v>
      </c>
      <c r="F14" s="16" t="s">
        <v>35</v>
      </c>
      <c r="G14" s="16" t="s">
        <v>35</v>
      </c>
      <c r="H14" s="17" t="s">
        <v>31</v>
      </c>
      <c r="I14" s="11"/>
      <c r="J14" s="11"/>
      <c r="K14" s="11"/>
      <c r="L14" s="11"/>
      <c r="M14" s="11"/>
    </row>
    <row r="15" spans="1:14" ht="33" x14ac:dyDescent="0.3">
      <c r="A15" s="33"/>
      <c r="B15" s="33"/>
      <c r="C15" s="17" t="s">
        <v>19</v>
      </c>
      <c r="D15" s="16" t="s">
        <v>49</v>
      </c>
      <c r="E15" s="35" t="s">
        <v>36</v>
      </c>
      <c r="F15" s="35" t="s">
        <v>37</v>
      </c>
      <c r="G15" s="35" t="s">
        <v>38</v>
      </c>
      <c r="H15" s="17"/>
      <c r="I15" s="11"/>
      <c r="J15" s="11"/>
      <c r="K15" s="11"/>
      <c r="L15" s="11"/>
      <c r="M15" s="11"/>
    </row>
    <row r="16" spans="1:14" ht="33" x14ac:dyDescent="0.3">
      <c r="A16" s="34"/>
      <c r="B16" s="34"/>
      <c r="C16" s="17" t="s">
        <v>20</v>
      </c>
      <c r="D16" s="16" t="s">
        <v>50</v>
      </c>
      <c r="E16" s="36"/>
      <c r="F16" s="36"/>
      <c r="G16" s="36"/>
      <c r="H16" s="17"/>
      <c r="I16" s="11"/>
      <c r="J16" s="11"/>
      <c r="K16" s="11"/>
      <c r="L16" s="11"/>
      <c r="M16" s="11"/>
    </row>
    <row r="17" spans="1:13" ht="33" x14ac:dyDescent="0.3">
      <c r="A17" s="32" t="s">
        <v>23</v>
      </c>
      <c r="B17" s="32" t="s">
        <v>16</v>
      </c>
      <c r="C17" s="17" t="s">
        <v>17</v>
      </c>
      <c r="D17" s="16" t="s">
        <v>51</v>
      </c>
      <c r="E17" s="36"/>
      <c r="F17" s="36"/>
      <c r="G17" s="36"/>
      <c r="H17" s="17" t="s">
        <v>34</v>
      </c>
      <c r="I17" s="11"/>
      <c r="J17" s="11"/>
      <c r="K17" s="11"/>
      <c r="L17" s="11"/>
      <c r="M17" s="11"/>
    </row>
    <row r="18" spans="1:13" ht="33" x14ac:dyDescent="0.3">
      <c r="A18" s="33"/>
      <c r="B18" s="33"/>
      <c r="C18" s="17" t="s">
        <v>25</v>
      </c>
      <c r="D18" s="16" t="s">
        <v>52</v>
      </c>
      <c r="E18" s="36"/>
      <c r="F18" s="36"/>
      <c r="G18" s="36"/>
      <c r="H18" s="17" t="s">
        <v>32</v>
      </c>
      <c r="I18" s="11"/>
      <c r="J18" s="11"/>
      <c r="K18" s="11"/>
      <c r="L18" s="11"/>
      <c r="M18" s="11"/>
    </row>
    <row r="19" spans="1:13" ht="33" x14ac:dyDescent="0.3">
      <c r="A19" s="33"/>
      <c r="B19" s="33"/>
      <c r="C19" s="17" t="s">
        <v>26</v>
      </c>
      <c r="D19" s="16" t="s">
        <v>53</v>
      </c>
      <c r="E19" s="36"/>
      <c r="F19" s="36"/>
      <c r="G19" s="36"/>
      <c r="H19" s="17" t="s">
        <v>33</v>
      </c>
      <c r="I19" s="11"/>
      <c r="J19" s="11"/>
      <c r="K19" s="11"/>
      <c r="L19" s="11"/>
      <c r="M19" s="11"/>
    </row>
    <row r="20" spans="1:13" ht="33" x14ac:dyDescent="0.3">
      <c r="A20" s="33"/>
      <c r="B20" s="33"/>
      <c r="C20" s="17" t="s">
        <v>27</v>
      </c>
      <c r="D20" s="16" t="s">
        <v>54</v>
      </c>
      <c r="E20" s="36"/>
      <c r="F20" s="36"/>
      <c r="G20" s="36"/>
      <c r="H20" s="17" t="s">
        <v>34</v>
      </c>
      <c r="I20" s="11"/>
      <c r="J20" s="11"/>
      <c r="K20" s="11"/>
      <c r="L20" s="11"/>
      <c r="M20" s="11"/>
    </row>
    <row r="21" spans="1:13" ht="33" x14ac:dyDescent="0.3">
      <c r="A21" s="33"/>
      <c r="B21" s="33"/>
      <c r="C21" s="17" t="s">
        <v>28</v>
      </c>
      <c r="D21" s="16" t="s">
        <v>55</v>
      </c>
      <c r="E21" s="36"/>
      <c r="F21" s="36"/>
      <c r="G21" s="36"/>
      <c r="H21" s="17" t="s">
        <v>34</v>
      </c>
      <c r="I21" s="11"/>
      <c r="J21" s="11"/>
      <c r="K21" s="11"/>
      <c r="L21" s="11"/>
      <c r="M21" s="11"/>
    </row>
    <row r="22" spans="1:13" ht="33" x14ac:dyDescent="0.3">
      <c r="A22" s="33"/>
      <c r="B22" s="33"/>
      <c r="C22" s="17" t="s">
        <v>29</v>
      </c>
      <c r="D22" s="16" t="s">
        <v>56</v>
      </c>
      <c r="E22" s="36"/>
      <c r="F22" s="36"/>
      <c r="G22" s="36"/>
      <c r="H22" s="17" t="s">
        <v>34</v>
      </c>
      <c r="I22" s="11"/>
      <c r="J22" s="11"/>
      <c r="K22" s="11"/>
      <c r="L22" s="11"/>
      <c r="M22" s="11"/>
    </row>
    <row r="23" spans="1:13" ht="33" x14ac:dyDescent="0.3">
      <c r="A23" s="33"/>
      <c r="B23" s="34"/>
      <c r="C23" s="17" t="s">
        <v>30</v>
      </c>
      <c r="D23" s="16" t="s">
        <v>57</v>
      </c>
      <c r="E23" s="36"/>
      <c r="F23" s="36"/>
      <c r="G23" s="36"/>
      <c r="H23" s="17" t="s">
        <v>34</v>
      </c>
      <c r="I23" s="11"/>
      <c r="J23" s="11"/>
      <c r="K23" s="11"/>
      <c r="L23" s="11"/>
      <c r="M23" s="11"/>
    </row>
    <row r="24" spans="1:13" ht="33" x14ac:dyDescent="0.3">
      <c r="A24" s="33"/>
      <c r="B24" s="32" t="s">
        <v>22</v>
      </c>
      <c r="C24" s="17" t="s">
        <v>17</v>
      </c>
      <c r="D24" s="16" t="s">
        <v>58</v>
      </c>
      <c r="E24" s="36"/>
      <c r="F24" s="36"/>
      <c r="G24" s="36"/>
      <c r="H24" s="17" t="s">
        <v>34</v>
      </c>
      <c r="I24" s="11"/>
      <c r="J24" s="11"/>
      <c r="K24" s="11"/>
      <c r="L24" s="11"/>
      <c r="M24" s="11"/>
    </row>
    <row r="25" spans="1:13" ht="33" x14ac:dyDescent="0.3">
      <c r="A25" s="33"/>
      <c r="B25" s="33"/>
      <c r="C25" s="17" t="s">
        <v>25</v>
      </c>
      <c r="D25" s="16" t="s">
        <v>59</v>
      </c>
      <c r="E25" s="36"/>
      <c r="F25" s="36"/>
      <c r="G25" s="36"/>
      <c r="H25" s="17" t="s">
        <v>32</v>
      </c>
      <c r="I25" s="11"/>
      <c r="J25" s="11"/>
      <c r="K25" s="11"/>
      <c r="L25" s="11"/>
      <c r="M25" s="11"/>
    </row>
    <row r="26" spans="1:13" ht="33" x14ac:dyDescent="0.3">
      <c r="A26" s="33"/>
      <c r="B26" s="33"/>
      <c r="C26" s="17" t="s">
        <v>26</v>
      </c>
      <c r="D26" s="16" t="s">
        <v>60</v>
      </c>
      <c r="E26" s="36"/>
      <c r="F26" s="36"/>
      <c r="G26" s="36"/>
      <c r="H26" s="17" t="s">
        <v>33</v>
      </c>
      <c r="I26" s="11"/>
      <c r="J26" s="11"/>
      <c r="K26" s="11"/>
      <c r="L26" s="11"/>
      <c r="M26" s="11"/>
    </row>
    <row r="27" spans="1:13" ht="33" x14ac:dyDescent="0.3">
      <c r="A27" s="33"/>
      <c r="B27" s="33"/>
      <c r="C27" s="17" t="s">
        <v>27</v>
      </c>
      <c r="D27" s="16" t="s">
        <v>61</v>
      </c>
      <c r="E27" s="36"/>
      <c r="F27" s="36"/>
      <c r="G27" s="36"/>
      <c r="H27" s="17" t="s">
        <v>34</v>
      </c>
      <c r="I27" s="11"/>
      <c r="J27" s="11"/>
      <c r="K27" s="11"/>
      <c r="L27" s="11"/>
      <c r="M27" s="11"/>
    </row>
    <row r="28" spans="1:13" ht="33" x14ac:dyDescent="0.3">
      <c r="A28" s="33"/>
      <c r="B28" s="33"/>
      <c r="C28" s="17" t="s">
        <v>28</v>
      </c>
      <c r="D28" s="16" t="s">
        <v>62</v>
      </c>
      <c r="E28" s="36"/>
      <c r="F28" s="36"/>
      <c r="G28" s="36"/>
      <c r="H28" s="17" t="s">
        <v>34</v>
      </c>
      <c r="I28" s="11"/>
      <c r="J28" s="11"/>
      <c r="K28" s="11"/>
      <c r="L28" s="11"/>
      <c r="M28" s="11"/>
    </row>
    <row r="29" spans="1:13" ht="33" x14ac:dyDescent="0.3">
      <c r="A29" s="33"/>
      <c r="B29" s="33"/>
      <c r="C29" s="17" t="s">
        <v>29</v>
      </c>
      <c r="D29" s="16" t="s">
        <v>63</v>
      </c>
      <c r="E29" s="36"/>
      <c r="F29" s="36"/>
      <c r="G29" s="36"/>
      <c r="H29" s="17" t="s">
        <v>34</v>
      </c>
      <c r="I29" s="11"/>
      <c r="J29" s="11"/>
      <c r="K29" s="11"/>
      <c r="L29" s="11"/>
      <c r="M29" s="11"/>
    </row>
    <row r="30" spans="1:13" ht="33" x14ac:dyDescent="0.3">
      <c r="A30" s="34"/>
      <c r="B30" s="34"/>
      <c r="C30" s="17" t="s">
        <v>30</v>
      </c>
      <c r="D30" s="16" t="s">
        <v>64</v>
      </c>
      <c r="E30" s="37"/>
      <c r="F30" s="37"/>
      <c r="G30" s="37"/>
      <c r="H30" s="17" t="s">
        <v>34</v>
      </c>
      <c r="I30" s="11"/>
      <c r="J30" s="11"/>
      <c r="K30" s="11"/>
      <c r="L30" s="11"/>
      <c r="M30" s="11"/>
    </row>
    <row r="32" spans="1:13" ht="90.6" customHeight="1" x14ac:dyDescent="0.3">
      <c r="A32" s="29" t="s">
        <v>80</v>
      </c>
      <c r="J32" s="29" t="s">
        <v>81</v>
      </c>
    </row>
  </sheetData>
  <sheetProtection algorithmName="SHA-512" hashValue="OIKpoMnajSUlr8OgMns0SCP3kngmNFNEpqXTnYnGvPW8rfXLpPBxLx4J3lLjcEtAapJjx8rHWDoNGTBUHS2ENA==" saltValue="5JT151gbJTLwWwqMUZGQUQ==" spinCount="100000" sheet="1" objects="1" scenarios="1"/>
  <mergeCells count="13">
    <mergeCell ref="G15:G30"/>
    <mergeCell ref="F15:F30"/>
    <mergeCell ref="E15:E30"/>
    <mergeCell ref="G8:G13"/>
    <mergeCell ref="F8:F13"/>
    <mergeCell ref="E8:E13"/>
    <mergeCell ref="A17:A30"/>
    <mergeCell ref="A6:A16"/>
    <mergeCell ref="B24:B30"/>
    <mergeCell ref="B17:B23"/>
    <mergeCell ref="B13:B16"/>
    <mergeCell ref="B10:B12"/>
    <mergeCell ref="B6:B9"/>
  </mergeCells>
  <phoneticPr fontId="1"/>
  <hyperlinks>
    <hyperlink ref="E6" location="室内窓_ﾛｰﾙｽｸﾘｰﾝ1台!A1" display="室内窓_ﾛｰﾙｽｸﾘｰﾝ1台" xr:uid="{0B8E0136-39FF-4463-9696-320FD0415A9F}"/>
    <hyperlink ref="E8:E13" location="室内窓_ﾛｰﾙｽｸﾘｰﾝ1台!A1" display="室内窓_ﾛｰﾙｽｸﾘｰﾝ1台" xr:uid="{990A1C11-602C-4132-9E35-D06B73A6F67B}"/>
    <hyperlink ref="E15:E30" location="室内窓_ﾛｰﾙｽｸﾘｰﾝ1台!A1" display="室内窓_ﾛｰﾙｽｸﾘｰﾝ1台" xr:uid="{AB6497EE-770E-4E98-8985-37483EFD6641}"/>
    <hyperlink ref="F6" location="室内窓_ﾛｰﾙｽｸﾘｰﾝ各窓!A1" display="室内窓_ﾛｰﾙｽｸﾘｰﾝ各窓" xr:uid="{217D1FB4-DFD6-43A5-B18F-35DE48944749}"/>
    <hyperlink ref="F8:F13" location="室内窓_ﾛｰﾙｽｸﾘｰﾝ各窓!A1" display="室内窓_ﾛｰﾙｽｸﾘｰﾝ各窓" xr:uid="{64351487-B9E9-4162-B5CF-905CF066E603}"/>
    <hyperlink ref="F15:F30" location="室内窓_ﾛｰﾙｽｸﾘｰﾝ各窓!A1" display="室内窓_ﾛｰﾙｽｸﾘｰﾝ各窓" xr:uid="{DB004699-CAC1-4132-9661-F10954AC6957}"/>
    <hyperlink ref="G6" location="室内窓_ﾛｰﾙｽｸﾘｰﾝ2台!A1" display="室内窓_ﾛｰﾙｽｸﾘｰﾝ2台" xr:uid="{5AB22070-F90B-4F0B-806B-F5270033B2D6}"/>
    <hyperlink ref="G8:G13" location="室内窓_ﾛｰﾙｽｸﾘｰﾝ2台!A1" display="室内窓_ﾛｰﾙｽｸﾘｰﾝ2台" xr:uid="{DEC55E8B-DBD3-4493-8D5F-72ACF114EF08}"/>
    <hyperlink ref="G15:G30" location="室内窓_ﾛｰﾙｽｸﾘｰﾝ2台!A1" display="室内窓_ﾛｰﾙｽｸﾘｰﾝ2台" xr:uid="{7686F9A4-CF79-496F-940D-5A9E8F4824FE}"/>
    <hyperlink ref="K6" location="しきり窓_ﾛｰﾙｽｸﾘｰﾝ1台_両側クローズ!A1" display="しきり窓_ﾛｰﾙｽｸﾘｰﾝ1台_両側クローズ" xr:uid="{22B16D6E-4084-4969-85BC-4CAA80E52578}"/>
    <hyperlink ref="K7" location="しきり窓_ﾛｰﾙｽｸﾘｰﾝ1台_両側クローズ!A1" display="しきり窓_ﾛｰﾙｽｸﾘｰﾝ1台_両側クローズ" xr:uid="{BDF5F509-C5CB-485B-AEE6-74AC719C9A25}"/>
    <hyperlink ref="K8" location="しきり窓_ﾛｰﾙｽｸﾘｰﾝ1台_建具隣接!A1" display="しきり窓_ﾛｰﾙｽｸﾘｰﾝ1台_建具隣接" xr:uid="{2D9B612F-A30E-403C-BE28-5EFAA541F095}"/>
    <hyperlink ref="L6" location="しきり窓_ﾛｰﾙｽｸﾘｰﾝ各窓_両側クローズ!A1" display="しきり窓_ﾛｰﾙｽｸﾘｰﾝ各窓_両側クローズ" xr:uid="{C5028477-4F07-425A-A5F7-E284F43D3F17}"/>
    <hyperlink ref="L7" location="しきり窓_ﾛｰﾙｽｸﾘｰﾝ各窓_両側クローズ!A1" display="しきり窓_ﾛｰﾙｽｸﾘｰﾝ各窓_両側クローズ" xr:uid="{A98C3B41-F06D-4EA4-A929-285BD1FD4D14}"/>
    <hyperlink ref="L8" location="納まりパターン!A1" display="しきり窓_ﾛｰﾙｽｸﾘｰﾝ各窓_建具隣接" xr:uid="{B026C882-2A99-4E68-9825-7277C2E530C7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5B194-12CB-4682-8A83-C44F7780703B}">
  <dimension ref="A1:F56"/>
  <sheetViews>
    <sheetView zoomScale="70" zoomScaleNormal="70" workbookViewId="0">
      <selection activeCell="B1" sqref="B1"/>
    </sheetView>
  </sheetViews>
  <sheetFormatPr defaultRowHeight="19.5" x14ac:dyDescent="0.3"/>
  <cols>
    <col min="2" max="2" width="17.9140625" bestFit="1" customWidth="1"/>
    <col min="3" max="5" width="9.1640625" customWidth="1"/>
    <col min="6" max="6" width="17.9140625" bestFit="1" customWidth="1"/>
  </cols>
  <sheetData>
    <row r="1" spans="1:6" ht="36" customHeight="1" x14ac:dyDescent="0.3">
      <c r="B1" s="31" t="s">
        <v>82</v>
      </c>
    </row>
    <row r="2" spans="1:6" x14ac:dyDescent="0.3">
      <c r="B2" s="1" t="s">
        <v>5</v>
      </c>
      <c r="F2" s="1" t="s">
        <v>9</v>
      </c>
    </row>
    <row r="3" spans="1:6" x14ac:dyDescent="0.3">
      <c r="A3" t="s">
        <v>2</v>
      </c>
      <c r="B3" s="10"/>
      <c r="E3" t="s">
        <v>2</v>
      </c>
      <c r="F3" s="10"/>
    </row>
    <row r="5" spans="1:6" ht="20.25" thickBot="1" x14ac:dyDescent="0.35">
      <c r="B5" s="4" t="s">
        <v>0</v>
      </c>
      <c r="F5" s="4" t="s">
        <v>1</v>
      </c>
    </row>
    <row r="6" spans="1:6" ht="20.25" thickBot="1" x14ac:dyDescent="0.35">
      <c r="A6" t="s">
        <v>3</v>
      </c>
      <c r="B6" s="5">
        <f>IF(MOD(B3-7,10)&lt;=2,(B3-7)-MOD(B3-7,10),
 IF(MOD(B3-7,10)&lt;=7,(B3-7)-MOD(B3-7,10)+5,
 (B3-7)-MOD(B3-7,10)+10))</f>
        <v>-5</v>
      </c>
      <c r="E6" t="s">
        <v>3</v>
      </c>
      <c r="F6" s="5">
        <f>IF(MOD(F3+30,10)=0, F3+30, (F3+30)-MOD(F3+30,10)+10)</f>
        <v>30</v>
      </c>
    </row>
    <row r="15" spans="1:6" ht="20.25" thickBot="1" x14ac:dyDescent="0.35">
      <c r="B15" s="4" t="s">
        <v>75</v>
      </c>
    </row>
    <row r="16" spans="1:6" ht="20.25" thickBot="1" x14ac:dyDescent="0.35">
      <c r="A16" t="s">
        <v>3</v>
      </c>
      <c r="B16" s="6" t="str" cm="1">
        <f t="array" ref="B16">_xlfn.IFS($B$6&lt;=1400,"2個",AND(1405&lt;=$B$6,$B$6&lt;=2000),"4個(2個入り×2)",$B$6&gt;=2005,"5個(2個入り+3個入り)")</f>
        <v>2個</v>
      </c>
    </row>
    <row r="24" spans="6:6" x14ac:dyDescent="0.3">
      <c r="F24" t="s">
        <v>6</v>
      </c>
    </row>
    <row r="40" spans="6:6" x14ac:dyDescent="0.3">
      <c r="F40" t="s">
        <v>7</v>
      </c>
    </row>
    <row r="56" spans="6:6" x14ac:dyDescent="0.3">
      <c r="F56" t="s">
        <v>8</v>
      </c>
    </row>
  </sheetData>
  <sheetProtection algorithmName="SHA-512" hashValue="qIkRtWOLW1e6nj4f9ojTk6QO7HNcFysjRFTY/EhKgAOBHU3x0P1JHuaBuIVk3ZrAKfllqb2O0Cbu2bJxwTNfXg==" saltValue="Sh6xlDQgCFRjrda3+7Pxpg==" spinCount="100000" sheet="1" objects="1" scenarios="1"/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59EC1-4419-47C3-9A54-673E7A78483C}">
  <dimension ref="A1:F56"/>
  <sheetViews>
    <sheetView zoomScale="70" zoomScaleNormal="70" workbookViewId="0">
      <selection activeCell="B1" sqref="B1"/>
    </sheetView>
  </sheetViews>
  <sheetFormatPr defaultRowHeight="19.5" x14ac:dyDescent="0.3"/>
  <cols>
    <col min="2" max="2" width="17.9140625" bestFit="1" customWidth="1"/>
    <col min="3" max="5" width="9.1640625" customWidth="1"/>
    <col min="6" max="6" width="17.9140625" bestFit="1" customWidth="1"/>
  </cols>
  <sheetData>
    <row r="1" spans="1:6" ht="36" customHeight="1" x14ac:dyDescent="0.3">
      <c r="B1" s="31" t="s">
        <v>83</v>
      </c>
    </row>
    <row r="2" spans="1:6" x14ac:dyDescent="0.3">
      <c r="B2" s="1" t="s">
        <v>5</v>
      </c>
      <c r="C2" s="1" t="s">
        <v>10</v>
      </c>
      <c r="F2" s="1" t="s">
        <v>9</v>
      </c>
    </row>
    <row r="3" spans="1:6" x14ac:dyDescent="0.3">
      <c r="A3" t="s">
        <v>2</v>
      </c>
      <c r="B3" s="10"/>
      <c r="C3" s="10"/>
      <c r="E3" t="s">
        <v>2</v>
      </c>
      <c r="F3" s="10"/>
    </row>
    <row r="5" spans="1:6" ht="20.25" thickBot="1" x14ac:dyDescent="0.35">
      <c r="B5" s="4" t="s">
        <v>0</v>
      </c>
      <c r="F5" s="4" t="s">
        <v>1</v>
      </c>
    </row>
    <row r="6" spans="1:6" ht="20.25" thickBot="1" x14ac:dyDescent="0.35">
      <c r="A6" t="s">
        <v>3</v>
      </c>
      <c r="B6" s="5" t="e">
        <f>IF(MOD((B3-5)/C3-2,10)&lt;=2,((B3-5)/C3-2)-MOD((B3-5)/C3-2,10),
 IF(MOD((B3-5)/C3-2,10)&lt;=7,((B3-5)/C3-2)-MOD((B3-5)/C3-2,10)+5,
 ((B3-5)/C3-2)-MOD((B3-5)/C3-2,10)+10))</f>
        <v>#DIV/0!</v>
      </c>
      <c r="E6" t="s">
        <v>3</v>
      </c>
      <c r="F6" s="5">
        <f>IF(MOD(F3+30,10)=0, F3+30, (F3+30)-MOD(F3+30,10)+10)</f>
        <v>30</v>
      </c>
    </row>
    <row r="15" spans="1:6" ht="20.25" thickBot="1" x14ac:dyDescent="0.35">
      <c r="B15" s="4" t="s">
        <v>75</v>
      </c>
    </row>
    <row r="16" spans="1:6" ht="20.25" thickBot="1" x14ac:dyDescent="0.35">
      <c r="A16" t="s">
        <v>3</v>
      </c>
      <c r="B16" s="6" t="e" cm="1">
        <f t="array" ref="B16">_xlfn.IFS($B$6&lt;=1400,"2個",AND(1405&lt;=$B$6,$B$6&lt;=2000),"4個(2個入り×2)",$B$6&gt;=2005,"5個(2個入り+3個入り)")</f>
        <v>#DIV/0!</v>
      </c>
      <c r="C16" s="7">
        <f>C3</f>
        <v>0</v>
      </c>
    </row>
    <row r="24" spans="6:6" x14ac:dyDescent="0.3">
      <c r="F24" t="s">
        <v>6</v>
      </c>
    </row>
    <row r="40" spans="6:6" x14ac:dyDescent="0.3">
      <c r="F40" t="s">
        <v>7</v>
      </c>
    </row>
    <row r="56" spans="6:6" x14ac:dyDescent="0.3">
      <c r="F56" t="s">
        <v>8</v>
      </c>
    </row>
  </sheetData>
  <sheetProtection algorithmName="SHA-512" hashValue="qjk1x7RmdcdJ2RFPeBJI1webtwG6xzU09WTsRneCUkam1KL0ePTNuvWgb8IVLtlRfPrKkw+ceg9sPhPMfhD7yA==" saltValue="JMv0bvpZoRfq182xFioSGQ==" spinCount="100000" sheet="1" objects="1" scenarios="1"/>
  <phoneticPr fontId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B7186-FB42-4957-89E1-06671AE70B83}">
  <dimension ref="A1:F56"/>
  <sheetViews>
    <sheetView zoomScale="70" zoomScaleNormal="70" workbookViewId="0">
      <selection activeCell="B1" sqref="B1"/>
    </sheetView>
  </sheetViews>
  <sheetFormatPr defaultRowHeight="19.5" x14ac:dyDescent="0.3"/>
  <cols>
    <col min="2" max="2" width="17.9140625" bestFit="1" customWidth="1"/>
    <col min="3" max="5" width="9.1640625" customWidth="1"/>
    <col min="6" max="6" width="17.9140625" bestFit="1" customWidth="1"/>
  </cols>
  <sheetData>
    <row r="1" spans="1:6" ht="36" customHeight="1" x14ac:dyDescent="0.3">
      <c r="B1" s="31" t="s">
        <v>82</v>
      </c>
    </row>
    <row r="2" spans="1:6" x14ac:dyDescent="0.3">
      <c r="B2" s="1" t="s">
        <v>5</v>
      </c>
      <c r="F2" s="1" t="s">
        <v>9</v>
      </c>
    </row>
    <row r="3" spans="1:6" x14ac:dyDescent="0.3">
      <c r="A3" t="s">
        <v>2</v>
      </c>
      <c r="B3" s="10"/>
      <c r="E3" t="s">
        <v>2</v>
      </c>
      <c r="F3" s="10"/>
    </row>
    <row r="5" spans="1:6" ht="20.25" thickBot="1" x14ac:dyDescent="0.35">
      <c r="B5" s="4" t="s">
        <v>0</v>
      </c>
      <c r="F5" s="4" t="s">
        <v>1</v>
      </c>
    </row>
    <row r="6" spans="1:6" ht="20.25" thickBot="1" x14ac:dyDescent="0.35">
      <c r="A6" t="s">
        <v>3</v>
      </c>
      <c r="B6" s="5">
        <f>IF(MOD((B3-5)/2-2,10)&lt;=2,((B3-5)/2-2)-MOD((B3-5)/2-2,10),
 IF(MOD((B3-5)/2-2,10)&lt;=7,((B3-5)/2-2)-MOD((B3-5)/2-2,10)+5,
 ((B3-5)/2-2)-MOD((B3-5)/2-2,10)+10))</f>
        <v>-5</v>
      </c>
      <c r="E6" t="s">
        <v>3</v>
      </c>
      <c r="F6" s="5">
        <f>IF(MOD(F3+30,10)=0, F3+30, (F3+30)-MOD(F3+30,10)+10)</f>
        <v>30</v>
      </c>
    </row>
    <row r="15" spans="1:6" ht="20.25" thickBot="1" x14ac:dyDescent="0.35">
      <c r="B15" s="4" t="s">
        <v>75</v>
      </c>
    </row>
    <row r="16" spans="1:6" ht="20.25" thickBot="1" x14ac:dyDescent="0.35">
      <c r="A16" t="s">
        <v>3</v>
      </c>
      <c r="B16" s="6" t="str" cm="1">
        <f t="array" ref="B16">_xlfn.IFS($B$6&lt;=1400,"2個",AND(1405&lt;=$B$6,$B$6&lt;=2000),"4個(2個入り×2)",$B$6&gt;=2005,"5個(2個入り+3個入り)")</f>
        <v>2個</v>
      </c>
      <c r="C16" t="s">
        <v>77</v>
      </c>
    </row>
    <row r="24" spans="6:6" x14ac:dyDescent="0.3">
      <c r="F24" t="s">
        <v>6</v>
      </c>
    </row>
    <row r="40" spans="6:6" x14ac:dyDescent="0.3">
      <c r="F40" t="s">
        <v>7</v>
      </c>
    </row>
    <row r="56" spans="6:6" x14ac:dyDescent="0.3">
      <c r="F56" t="s">
        <v>8</v>
      </c>
    </row>
  </sheetData>
  <sheetProtection algorithmName="SHA-512" hashValue="4ejDTbfHh7pw9sfZFFXiMGjDRJMOMNFUMRfRsIoShoM2Z+vKU0xFqylNplT5caaXmEp0rTqIaGNzUh5UlUGy0g==" saltValue="7jfWJxWtMjWk3GeLtch+nw==" spinCount="100000" sheet="1" objects="1" scenarios="1"/>
  <phoneticPr fontId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84AF1-180B-45B0-A13D-C7A12EF78D40}">
  <dimension ref="A1:H16"/>
  <sheetViews>
    <sheetView zoomScale="70" zoomScaleNormal="70" workbookViewId="0">
      <selection activeCell="B3" sqref="B3"/>
    </sheetView>
  </sheetViews>
  <sheetFormatPr defaultRowHeight="19.5" x14ac:dyDescent="0.3"/>
  <cols>
    <col min="2" max="2" width="17.9140625" bestFit="1" customWidth="1"/>
    <col min="3" max="5" width="9.1640625" customWidth="1"/>
    <col min="6" max="6" width="17.9140625" bestFit="1" customWidth="1"/>
  </cols>
  <sheetData>
    <row r="1" spans="1:8" ht="36" customHeight="1" x14ac:dyDescent="0.3">
      <c r="B1" s="31" t="s">
        <v>84</v>
      </c>
    </row>
    <row r="2" spans="1:8" x14ac:dyDescent="0.3">
      <c r="B2" s="1" t="s">
        <v>5</v>
      </c>
      <c r="C2" s="1" t="s">
        <v>76</v>
      </c>
      <c r="F2" s="1" t="s">
        <v>9</v>
      </c>
      <c r="H2" s="2"/>
    </row>
    <row r="3" spans="1:8" x14ac:dyDescent="0.3">
      <c r="A3" t="s">
        <v>2</v>
      </c>
      <c r="B3" s="10"/>
      <c r="C3" s="10"/>
      <c r="E3" t="s">
        <v>2</v>
      </c>
      <c r="F3" s="10"/>
    </row>
    <row r="5" spans="1:8" ht="20.25" thickBot="1" x14ac:dyDescent="0.35">
      <c r="B5" s="4" t="s">
        <v>0</v>
      </c>
      <c r="F5" s="4" t="s">
        <v>1</v>
      </c>
    </row>
    <row r="6" spans="1:8" ht="20.25" thickBot="1" x14ac:dyDescent="0.35">
      <c r="A6" t="s">
        <v>3</v>
      </c>
      <c r="B6" s="5">
        <f>IF(MOD(B3-7,10)&lt;=2,(B3-7)-MOD(B3-7,10),
 IF(MOD(B3-7,10)&lt;=7,(B3-7)-MOD(B3-7,10)+5,
 (B3-7)-MOD(B3-7,10)+10))</f>
        <v>-5</v>
      </c>
      <c r="E6" t="s">
        <v>3</v>
      </c>
      <c r="F6" s="5">
        <f>IF(MOD(F3+30,10)=0, F3+30, (F3+30)-MOD(F3+30,10)+10)</f>
        <v>30</v>
      </c>
    </row>
    <row r="15" spans="1:8" ht="20.25" thickBot="1" x14ac:dyDescent="0.35">
      <c r="B15" s="4" t="s">
        <v>75</v>
      </c>
    </row>
    <row r="16" spans="1:8" ht="20.25" thickBot="1" x14ac:dyDescent="0.35">
      <c r="A16" t="s">
        <v>3</v>
      </c>
      <c r="B16" s="6" t="str" cm="1">
        <f t="array" ref="B16">_xlfn.IFS($B$6&lt;=1400,"2個",AND($B$6&gt;=1405,$C$3=2),"3個",AND($B$6&gt;=1405,$C$3=3),"4個(2個入り×2)")</f>
        <v>2個</v>
      </c>
    </row>
  </sheetData>
  <sheetProtection algorithmName="SHA-512" hashValue="EEuYp2VXnA2DZyLiX6Ei9DAfkRVtFv7Kg7bVKSrgJwD2Mn8mOQpD02B/3FZcqFein6fJa+LWjYyese+4RZSZvg==" saltValue="+oQbs3BRYu4zB0yoePAuyw==" spinCount="100000" sheet="1" objects="1" scenarios="1"/>
  <phoneticPr fontId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8C993-4AD3-4293-A348-31735F30A15C}">
  <dimension ref="A1:F16"/>
  <sheetViews>
    <sheetView zoomScale="70" zoomScaleNormal="70" workbookViewId="0">
      <selection activeCell="B3" sqref="B3"/>
    </sheetView>
  </sheetViews>
  <sheetFormatPr defaultRowHeight="19.5" x14ac:dyDescent="0.3"/>
  <cols>
    <col min="2" max="2" width="17.9140625" bestFit="1" customWidth="1"/>
    <col min="3" max="5" width="9.1640625" customWidth="1"/>
    <col min="6" max="6" width="17.9140625" bestFit="1" customWidth="1"/>
  </cols>
  <sheetData>
    <row r="1" spans="1:6" ht="36" customHeight="1" x14ac:dyDescent="0.3">
      <c r="B1" s="31" t="s">
        <v>84</v>
      </c>
    </row>
    <row r="2" spans="1:6" x14ac:dyDescent="0.3">
      <c r="B2" s="1" t="s">
        <v>5</v>
      </c>
      <c r="C2" s="1" t="s">
        <v>10</v>
      </c>
      <c r="F2" s="1" t="s">
        <v>9</v>
      </c>
    </row>
    <row r="3" spans="1:6" x14ac:dyDescent="0.3">
      <c r="A3" t="s">
        <v>2</v>
      </c>
      <c r="B3" s="10"/>
      <c r="C3" s="10"/>
      <c r="E3" t="s">
        <v>2</v>
      </c>
      <c r="F3" s="10"/>
    </row>
    <row r="5" spans="1:6" ht="20.25" thickBot="1" x14ac:dyDescent="0.35">
      <c r="B5" s="4" t="s">
        <v>0</v>
      </c>
      <c r="F5" s="4" t="s">
        <v>1</v>
      </c>
    </row>
    <row r="6" spans="1:6" ht="20.25" thickBot="1" x14ac:dyDescent="0.35">
      <c r="A6" t="s">
        <v>3</v>
      </c>
      <c r="B6" s="5">
        <f>IF(MOD(B3-31,10)&lt;=2,(B3-31)-MOD(B3-31,10),
 IF(MOD(B3-31,10)&lt;=7,(B3-31)-MOD(B3-31,10)+5,
 (B3-31)-MOD(B3-31,10)+10))</f>
        <v>-30</v>
      </c>
      <c r="E6" t="s">
        <v>3</v>
      </c>
      <c r="F6" s="5">
        <f>IF(MOD(F3+30,10)=0, F3+30, (F3+30)-MOD(F3+30,10)+10)</f>
        <v>30</v>
      </c>
    </row>
    <row r="15" spans="1:6" ht="20.25" thickBot="1" x14ac:dyDescent="0.35">
      <c r="B15" s="4" t="s">
        <v>75</v>
      </c>
    </row>
    <row r="16" spans="1:6" ht="20.25" thickBot="1" x14ac:dyDescent="0.35">
      <c r="A16" t="s">
        <v>3</v>
      </c>
      <c r="B16" s="6" t="str" cm="1">
        <f t="array" ref="B16">_xlfn.IFS($B$6&lt;=1400,"2個",AND($B$6&gt;=1405,$C$3=2),"3個",AND($B$6&gt;=1405,$C$3=3),"4個(2個入り×2)")</f>
        <v>2個</v>
      </c>
    </row>
  </sheetData>
  <sheetProtection algorithmName="SHA-512" hashValue="SFkQKSwMjbxjcnr5D3CIabaI7dUict715SSc8SivKjHtiHLp2iqcjUh1DAWZexw5yNQWdEUmQw8I93/B0wNkvg==" saltValue="lm8h1RVxFW0Ct+ql+wT4Dg==" spinCount="100000" sheet="1" objects="1" scenarios="1"/>
  <phoneticPr fontId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CCA45-F053-494D-98BB-3E3ABEDD43DB}">
  <dimension ref="A1:F16"/>
  <sheetViews>
    <sheetView zoomScale="70" zoomScaleNormal="70" workbookViewId="0">
      <selection activeCell="B3" sqref="B3"/>
    </sheetView>
  </sheetViews>
  <sheetFormatPr defaultRowHeight="19.5" x14ac:dyDescent="0.3"/>
  <cols>
    <col min="2" max="2" width="17.9140625" bestFit="1" customWidth="1"/>
    <col min="3" max="5" width="9.1640625" customWidth="1"/>
    <col min="6" max="6" width="17.9140625" bestFit="1" customWidth="1"/>
  </cols>
  <sheetData>
    <row r="1" spans="1:6" ht="36" customHeight="1" x14ac:dyDescent="0.3">
      <c r="B1" s="31" t="s">
        <v>84</v>
      </c>
    </row>
    <row r="2" spans="1:6" x14ac:dyDescent="0.3">
      <c r="B2" s="1" t="s">
        <v>5</v>
      </c>
      <c r="C2" s="1" t="s">
        <v>10</v>
      </c>
      <c r="F2" s="1" t="s">
        <v>9</v>
      </c>
    </row>
    <row r="3" spans="1:6" x14ac:dyDescent="0.3">
      <c r="A3" t="s">
        <v>2</v>
      </c>
      <c r="B3" s="10"/>
      <c r="C3" s="10"/>
      <c r="E3" t="s">
        <v>2</v>
      </c>
      <c r="F3" s="10"/>
    </row>
    <row r="5" spans="1:6" ht="20.25" thickBot="1" x14ac:dyDescent="0.35">
      <c r="B5" s="4" t="s">
        <v>0</v>
      </c>
      <c r="F5" s="4" t="s">
        <v>1</v>
      </c>
    </row>
    <row r="6" spans="1:6" ht="20.25" thickBot="1" x14ac:dyDescent="0.35">
      <c r="A6" t="s">
        <v>3</v>
      </c>
      <c r="B6" s="5" t="e">
        <f>IF(MOD((B3-5)/C3-2,10)&lt;=2,((B3-5)/C3-2)-MOD((B3-5)/C3-2,10),
 IF(MOD((B3-5)/C3-2,10)&lt;=7,((B3-5)/C3-2)-MOD((B3-5)/C3-2,10)+5,
 ((B3-5)/C3-2)-MOD((B3-5)/C3-2,10)+10))</f>
        <v>#DIV/0!</v>
      </c>
      <c r="E6" t="s">
        <v>3</v>
      </c>
      <c r="F6" s="5">
        <f>IF(MOD(F3+30,10)=0, F3+30, (F3+30)-MOD(F3+30,10)+10)</f>
        <v>30</v>
      </c>
    </row>
    <row r="15" spans="1:6" ht="20.25" thickBot="1" x14ac:dyDescent="0.35">
      <c r="B15" s="4" t="s">
        <v>75</v>
      </c>
    </row>
    <row r="16" spans="1:6" ht="20.25" thickBot="1" x14ac:dyDescent="0.35">
      <c r="A16" t="s">
        <v>3</v>
      </c>
      <c r="B16" s="6" t="e" cm="1">
        <f t="array" ref="B16">_xlfn.IFS($B$6&lt;=1400,"2個",AND($B$6&gt;=1405,$C$3=2),"3個",AND($B$6&gt;=1405,$C$3=3),"4個(2個入り×2)")</f>
        <v>#DIV/0!</v>
      </c>
      <c r="C16" s="9">
        <f>C3</f>
        <v>0</v>
      </c>
    </row>
  </sheetData>
  <sheetProtection algorithmName="SHA-512" hashValue="LDl7pGta78X16lFutiJ0kapBkX3z/bgAgtM+SHOrusQhefavBOjJ5DCrXTfW+wEYLst8Q1hTUTbQVPvFmoYtwA==" saltValue="LB2MBEuWmzIJ6JVqMbYoiQ==" spinCount="100000" sheet="1" objects="1" scenarios="1"/>
  <phoneticPr fontId="1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43432-72DD-41ED-8E15-E334071E3660}">
  <dimension ref="A1:F16"/>
  <sheetViews>
    <sheetView zoomScale="70" zoomScaleNormal="70" workbookViewId="0">
      <selection activeCell="B3" sqref="B3"/>
    </sheetView>
  </sheetViews>
  <sheetFormatPr defaultRowHeight="19.5" x14ac:dyDescent="0.3"/>
  <cols>
    <col min="2" max="2" width="17.9140625" bestFit="1" customWidth="1"/>
    <col min="3" max="5" width="9.1640625" customWidth="1"/>
    <col min="6" max="6" width="17.9140625" bestFit="1" customWidth="1"/>
  </cols>
  <sheetData>
    <row r="1" spans="1:6" ht="36" customHeight="1" x14ac:dyDescent="0.3">
      <c r="B1" s="31" t="s">
        <v>84</v>
      </c>
    </row>
    <row r="2" spans="1:6" x14ac:dyDescent="0.3">
      <c r="B2" s="1" t="s">
        <v>5</v>
      </c>
      <c r="C2" s="1" t="s">
        <v>4</v>
      </c>
      <c r="F2" s="1" t="s">
        <v>9</v>
      </c>
    </row>
    <row r="3" spans="1:6" x14ac:dyDescent="0.3">
      <c r="A3" t="s">
        <v>2</v>
      </c>
      <c r="B3" s="10"/>
      <c r="C3" s="10"/>
      <c r="E3" t="s">
        <v>2</v>
      </c>
      <c r="F3" s="10"/>
    </row>
    <row r="5" spans="1:6" ht="20.25" thickBot="1" x14ac:dyDescent="0.35">
      <c r="B5" s="4" t="s">
        <v>0</v>
      </c>
      <c r="F5" s="4" t="s">
        <v>1</v>
      </c>
    </row>
    <row r="6" spans="1:6" ht="20.25" thickBot="1" x14ac:dyDescent="0.35">
      <c r="A6" t="s">
        <v>3</v>
      </c>
      <c r="B6" s="5" t="e">
        <f>IF(MOD((B3-29)/C3-2,10)&lt;=2,((B3-29)/C3-2)-MOD((B3-29)/C3-2,10),
 IF(MOD((B3-29)/C3-2,10)&lt;=7,((B3-29)/C3-2)-MOD((B3-29)/C3-2,10)+5,
 ((B3-29)/C3-2)-MOD((B3-29)/C3-2,10)+10))</f>
        <v>#DIV/0!</v>
      </c>
      <c r="E6" t="s">
        <v>3</v>
      </c>
      <c r="F6" s="5">
        <f>IF(MOD(F3+30,10)=0, F3+30, (F3+30)-MOD(F3+30,10)+10)</f>
        <v>30</v>
      </c>
    </row>
    <row r="15" spans="1:6" ht="20.25" thickBot="1" x14ac:dyDescent="0.35">
      <c r="B15" s="4" t="s">
        <v>75</v>
      </c>
    </row>
    <row r="16" spans="1:6" ht="20.25" thickBot="1" x14ac:dyDescent="0.35">
      <c r="A16" t="s">
        <v>3</v>
      </c>
      <c r="B16" s="8" t="e" cm="1">
        <f t="array" ref="B16">_xlfn.IFS($B$6&lt;=1400,"2個",AND($B$6&gt;=1405,$C$3=2),"3個",AND($B$6&gt;=1405,$C$3=3),"4個(2個入り×2)")</f>
        <v>#DIV/0!</v>
      </c>
      <c r="C16" s="9">
        <f>C3</f>
        <v>0</v>
      </c>
    </row>
  </sheetData>
  <sheetProtection algorithmName="SHA-512" hashValue="YmZNz0PSIjZK8LdcuaL33/DA4NMlNmZT2VfXtmVLzhf0sTWRz6b4ICMgFFOYJLBC92nPjMkpRP2lii6c9Cj+0g==" saltValue="gnaHnFfFKH9L3AC9xMNl8A==" spinCount="100000" sheet="1" objects="1" scenarios="1"/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納まりパターン</vt:lpstr>
      <vt:lpstr>室内窓_ﾛｰﾙｽｸﾘｰﾝ1台</vt:lpstr>
      <vt:lpstr>室内窓_ﾛｰﾙｽｸﾘｰﾝ各窓</vt:lpstr>
      <vt:lpstr>室内窓_ﾛｰﾙｽｸﾘｰﾝ2台</vt:lpstr>
      <vt:lpstr>しきり窓_ﾛｰﾙｽｸﾘｰﾝ1台_両側クローズ</vt:lpstr>
      <vt:lpstr>しきり窓_ﾛｰﾙｽｸﾘｰﾝ1台_建具隣接</vt:lpstr>
      <vt:lpstr>しきり窓_ﾛｰﾙｽｸﾘｰﾝ各窓_両側クローズ</vt:lpstr>
      <vt:lpstr>しきり窓_ﾛｰﾙｽｸﾘｰﾝ各窓_建具隣接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パナソニックハウジングソリューションズ株式会社</dc:creator>
  <dcterms:created xsi:type="dcterms:W3CDTF">2026-01-09T05:24:51Z</dcterms:created>
  <dcterms:modified xsi:type="dcterms:W3CDTF">2026-02-17T05:43:49Z</dcterms:modified>
</cp:coreProperties>
</file>